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05" windowWidth="11355" windowHeight="8190" tabRatio="701" activeTab="0"/>
  </bookViews>
  <sheets>
    <sheet name="BIOL112 (7)" sheetId="1" r:id="rId1"/>
    <sheet name="C&amp;I160 (11)" sheetId="2" r:id="rId2"/>
    <sheet name="CHEM154 (6)" sheetId="3" r:id="rId3"/>
    <sheet name="COMM111A (7)" sheetId="4" r:id="rId4"/>
    <sheet name="EVST101N(11)" sheetId="5" r:id="rId5"/>
    <sheet name="FOR220 (14)" sheetId="6" r:id="rId6"/>
    <sheet name="JPNS101 (15)" sheetId="7" r:id="rId7"/>
    <sheet name="LAT101 (7) " sheetId="8" r:id="rId8"/>
    <sheet name="PSC120S (14) " sheetId="9" r:id="rId9"/>
    <sheet name="PSYC100S (31)" sheetId="10" r:id="rId10"/>
    <sheet name="RECM110S (15) " sheetId="11" r:id="rId11"/>
    <sheet name="SOC201 (22)" sheetId="12" r:id="rId12"/>
    <sheet name="SPAN101 (19)" sheetId="13" r:id="rId13"/>
    <sheet name="WTS101 (10) " sheetId="14" r:id="rId14"/>
    <sheet name="MATH100 (132)" sheetId="15" r:id="rId15"/>
    <sheet name="MATH117 (105)" sheetId="16" r:id="rId16"/>
    <sheet name="MATH152 (16)" sheetId="17" r:id="rId17"/>
    <sheet name="CRT100 (9)" sheetId="18" r:id="rId18"/>
    <sheet name="MAT100 (28)" sheetId="19" r:id="rId19"/>
    <sheet name="ANTH250 (7)" sheetId="20" r:id="rId20"/>
    <sheet name="ACT202 (54)" sheetId="21" r:id="rId21"/>
    <sheet name="ECON111 (85)" sheetId="22" r:id="rId22"/>
    <sheet name="ACT201 (82)" sheetId="23" r:id="rId23"/>
    <sheet name="MATH121 (57)" sheetId="24" r:id="rId24"/>
    <sheet name="CHEM151 (92)" sheetId="25" r:id="rId25"/>
    <sheet name="CHEM152 (15)" sheetId="26" r:id="rId26"/>
    <sheet name="CHEM161 (57)" sheetId="27" r:id="rId27"/>
    <sheet name="SOC110 (65)" sheetId="28" r:id="rId28"/>
    <sheet name="PHYS121 (61)" sheetId="29" r:id="rId29"/>
    <sheet name="COMM242 (10)" sheetId="30" r:id="rId30"/>
    <sheet name="PSC100 (16)" sheetId="31" r:id="rId31"/>
    <sheet name="PSC130 (41)" sheetId="32" r:id="rId32"/>
    <sheet name="HIST151 (80)" sheetId="33" r:id="rId33"/>
    <sheet name="CHEM104 (32)" sheetId="34" r:id="rId34"/>
    <sheet name="MATH107 (23)" sheetId="35" r:id="rId35"/>
    <sheet name="BUS103 (6)" sheetId="36" r:id="rId36"/>
    <sheet name="NAS100 (149)" sheetId="37" r:id="rId37"/>
    <sheet name="TEMPLATE" sheetId="38" r:id="rId38"/>
  </sheets>
  <definedNames>
    <definedName name="_xlnm.Print_Area" localSheetId="22">'ACT201 (82)'!$A$1:$K$16</definedName>
    <definedName name="_xlnm.Print_Area" localSheetId="20">'ACT202 (54)'!$A$1:$K$15</definedName>
    <definedName name="_xlnm.Print_Area" localSheetId="19">'ANTH250 (7)'!$A$1:$K$15</definedName>
    <definedName name="_xlnm.Print_Area" localSheetId="0">'BIOL112 (7)'!$A$1:$K$16</definedName>
    <definedName name="_xlnm.Print_Area" localSheetId="35">'BUS103 (6)'!$A$1:$K$15</definedName>
    <definedName name="_xlnm.Print_Area" localSheetId="1">'C&amp;I160 (11)'!$A$1:$K$16</definedName>
    <definedName name="_xlnm.Print_Area" localSheetId="33">'CHEM104 (32)'!$A$1:$K$15</definedName>
    <definedName name="_xlnm.Print_Area" localSheetId="24">'CHEM151 (92)'!$A$1:$K$15</definedName>
    <definedName name="_xlnm.Print_Area" localSheetId="25">'CHEM152 (15)'!$A$1:$K$15</definedName>
    <definedName name="_xlnm.Print_Area" localSheetId="2">'CHEM154 (6)'!$A$1:$K$16</definedName>
    <definedName name="_xlnm.Print_Area" localSheetId="26">'CHEM161 (57)'!$A$1:$K$15</definedName>
    <definedName name="_xlnm.Print_Area" localSheetId="3">'COMM111A (7)'!$A$1:$K$15</definedName>
    <definedName name="_xlnm.Print_Area" localSheetId="29">'COMM242 (10)'!$A$1:$K$15</definedName>
    <definedName name="_xlnm.Print_Area" localSheetId="17">'CRT100 (9)'!$A$1:$K$16</definedName>
    <definedName name="_xlnm.Print_Area" localSheetId="21">'ECON111 (85)'!$A$1:$K$15</definedName>
    <definedName name="_xlnm.Print_Area" localSheetId="4">'EVST101N(11)'!$A$1:$K$16</definedName>
    <definedName name="_xlnm.Print_Area" localSheetId="5">'FOR220 (14)'!$A$1:$K$15</definedName>
    <definedName name="_xlnm.Print_Area" localSheetId="32">'HIST151 (80)'!$A$1:$K$15</definedName>
    <definedName name="_xlnm.Print_Area" localSheetId="6">'JPNS101 (15)'!$A$1:$K$15</definedName>
    <definedName name="_xlnm.Print_Area" localSheetId="7">'LAT101 (7) '!$A$1:$K$15</definedName>
    <definedName name="_xlnm.Print_Area" localSheetId="18">'MAT100 (28)'!$A$1:$K$15</definedName>
    <definedName name="_xlnm.Print_Area" localSheetId="14">'MATH100 (132)'!$A$1:$K$15</definedName>
    <definedName name="_xlnm.Print_Area" localSheetId="34">'MATH107 (23)'!$A$1:$K$15</definedName>
    <definedName name="_xlnm.Print_Area" localSheetId="15">'MATH117 (105)'!$A$1:$K$15</definedName>
    <definedName name="_xlnm.Print_Area" localSheetId="23">'MATH121 (57)'!$A$1:$K$15</definedName>
    <definedName name="_xlnm.Print_Area" localSheetId="16">'MATH152 (16)'!$A$1:$K$15</definedName>
    <definedName name="_xlnm.Print_Area" localSheetId="36">'NAS100 (149)'!$A$1:$K$15</definedName>
    <definedName name="_xlnm.Print_Area" localSheetId="28">'PHYS121 (61)'!$A$1:$K$15</definedName>
    <definedName name="_xlnm.Print_Area" localSheetId="30">'PSC100 (16)'!$A$1:$K$15</definedName>
    <definedName name="_xlnm.Print_Area" localSheetId="8">'PSC120S (14) '!$A$1:$K$15</definedName>
    <definedName name="_xlnm.Print_Area" localSheetId="31">'PSC130 (41)'!$A$1:$K$15</definedName>
    <definedName name="_xlnm.Print_Area" localSheetId="9">'PSYC100S (31)'!$A$1:$K$15</definedName>
    <definedName name="_xlnm.Print_Area" localSheetId="10">'RECM110S (15) '!$A$1:$K$15</definedName>
    <definedName name="_xlnm.Print_Area" localSheetId="27">'SOC110 (65)'!$A$1:$K$15</definedName>
    <definedName name="_xlnm.Print_Area" localSheetId="11">'SOC201 (22)'!$A$1:$K$15</definedName>
    <definedName name="_xlnm.Print_Area" localSheetId="12">'SPAN101 (19)'!$A$1:$K$15</definedName>
    <definedName name="_xlnm.Print_Area" localSheetId="13">'WTS101 (10) '!$A$1:$K$15</definedName>
  </definedNames>
  <calcPr fullCalcOnLoad="1"/>
</workbook>
</file>

<file path=xl/sharedStrings.xml><?xml version="1.0" encoding="utf-8"?>
<sst xmlns="http://schemas.openxmlformats.org/spreadsheetml/2006/main" count="913" uniqueCount="104">
  <si>
    <t>Fall07 DEF Analysis</t>
  </si>
  <si>
    <t>Introduction to Microeconomics</t>
  </si>
  <si>
    <t>A</t>
  </si>
  <si>
    <t>B</t>
  </si>
  <si>
    <t>C/CR</t>
  </si>
  <si>
    <t>D</t>
  </si>
  <si>
    <t>F</t>
  </si>
  <si>
    <t>Early Alert Status</t>
  </si>
  <si>
    <t>Successful Completion</t>
  </si>
  <si>
    <t>Unsuccessful Completion</t>
  </si>
  <si>
    <t>W(F,P),NF, NCR</t>
  </si>
  <si>
    <t>DID Receive DEF Grade:</t>
  </si>
  <si>
    <t>A,B,C</t>
  </si>
  <si>
    <t>D,F</t>
  </si>
  <si>
    <r>
      <t>NO DEF</t>
    </r>
    <r>
      <rPr>
        <sz val="12"/>
        <rFont val="Century Gothic"/>
        <family val="2"/>
      </rPr>
      <t xml:space="preserve"> </t>
    </r>
    <r>
      <rPr>
        <sz val="10"/>
        <rFont val="Century Gothic"/>
        <family val="2"/>
      </rPr>
      <t>Students</t>
    </r>
  </si>
  <si>
    <r>
      <t>DEF</t>
    </r>
    <r>
      <rPr>
        <sz val="12"/>
        <rFont val="Century Gothic"/>
        <family val="2"/>
      </rPr>
      <t xml:space="preserve"> </t>
    </r>
    <r>
      <rPr>
        <sz val="10"/>
        <rFont val="Century Gothic"/>
        <family val="2"/>
      </rPr>
      <t>Students</t>
    </r>
  </si>
  <si>
    <t>DRI Score</t>
  </si>
  <si>
    <t xml:space="preserve">DID NOT Receive DEF Grade </t>
  </si>
  <si>
    <t xml:space="preserve">       Overall Success Rates</t>
  </si>
  <si>
    <r>
      <t xml:space="preserve">TOTAL # Students  </t>
    </r>
    <r>
      <rPr>
        <sz val="12"/>
        <rFont val="Century Gothic"/>
        <family val="2"/>
      </rPr>
      <t xml:space="preserve">                                        Overall Grade Distribution               </t>
    </r>
  </si>
  <si>
    <t>Did Not Complete</t>
  </si>
  <si>
    <t>Grade Distribution - Detail</t>
  </si>
  <si>
    <t>Name of Course</t>
  </si>
  <si>
    <t>SUBJ &amp; Course Number</t>
  </si>
  <si>
    <t>BIOL112</t>
  </si>
  <si>
    <t>Introduction to Human Form and Function</t>
  </si>
  <si>
    <t>C&amp;I160</t>
  </si>
  <si>
    <t>Learning Strategies for Higher Education</t>
  </si>
  <si>
    <t>CHEM154</t>
  </si>
  <si>
    <t>EVST101N</t>
  </si>
  <si>
    <t>Environmental Science</t>
  </si>
  <si>
    <t>FOR220</t>
  </si>
  <si>
    <t>Technical Writing</t>
  </si>
  <si>
    <t>JPNS101</t>
  </si>
  <si>
    <t>Elementary Japanese</t>
  </si>
  <si>
    <t>Elementary Latin</t>
  </si>
  <si>
    <t>LAT101</t>
  </si>
  <si>
    <t>PSC120S</t>
  </si>
  <si>
    <t>Introduction to Comparative Government</t>
  </si>
  <si>
    <t>PSYC100S</t>
  </si>
  <si>
    <t>Introduction to Psychology</t>
  </si>
  <si>
    <t>RECM110S</t>
  </si>
  <si>
    <t>Introduction to Recreation Management</t>
  </si>
  <si>
    <t>SOC201</t>
  </si>
  <si>
    <t>Social Science Methods</t>
  </si>
  <si>
    <t>Elementary Spanish</t>
  </si>
  <si>
    <t>SPAN101</t>
  </si>
  <si>
    <t>WTS101</t>
  </si>
  <si>
    <t>English Composition</t>
  </si>
  <si>
    <r>
      <t xml:space="preserve">TOTAL # Students  </t>
    </r>
    <r>
      <rPr>
        <sz val="12"/>
        <color indexed="8"/>
        <rFont val="Century Gothic"/>
        <family val="2"/>
      </rPr>
      <t xml:space="preserve">                                        Overall Grade Distribution               </t>
    </r>
  </si>
  <si>
    <r>
      <t>NO DEF</t>
    </r>
    <r>
      <rPr>
        <sz val="12"/>
        <color indexed="8"/>
        <rFont val="Century Gothic"/>
        <family val="2"/>
      </rPr>
      <t xml:space="preserve"> </t>
    </r>
    <r>
      <rPr>
        <sz val="10"/>
        <color indexed="8"/>
        <rFont val="Century Gothic"/>
        <family val="2"/>
      </rPr>
      <t>Students</t>
    </r>
  </si>
  <si>
    <r>
      <t>DEF</t>
    </r>
    <r>
      <rPr>
        <sz val="12"/>
        <color indexed="8"/>
        <rFont val="Century Gothic"/>
        <family val="2"/>
      </rPr>
      <t xml:space="preserve"> </t>
    </r>
    <r>
      <rPr>
        <sz val="10"/>
        <color indexed="8"/>
        <rFont val="Century Gothic"/>
        <family val="2"/>
      </rPr>
      <t>Students</t>
    </r>
  </si>
  <si>
    <t>check col.</t>
  </si>
  <si>
    <t>MATH100 - Sec 1,2,4,5,7,8,9,10</t>
  </si>
  <si>
    <t>Intermediate Algebra - Mountain Campus</t>
  </si>
  <si>
    <t>MATH117 - Sec 00, 10, 31</t>
  </si>
  <si>
    <t>Probability &amp; Linear Math</t>
  </si>
  <si>
    <t>MATH152 - Sec 1,3,4,5</t>
  </si>
  <si>
    <t>Calculus I</t>
  </si>
  <si>
    <t>CRT100 - Sec 50</t>
  </si>
  <si>
    <t>Computer Literacy - COT Campus</t>
  </si>
  <si>
    <t>MAT100 - Sec 1,2,3,4,7,8</t>
  </si>
  <si>
    <t>Intermediate Algebra - COT Campus</t>
  </si>
  <si>
    <t>ANTH250S - Sec 50</t>
  </si>
  <si>
    <t>Introduction to Archaeology</t>
  </si>
  <si>
    <t>&gt;20</t>
  </si>
  <si>
    <t>ACT202 - Sec 1,2,3,4</t>
  </si>
  <si>
    <t>Managerial Accouting</t>
  </si>
  <si>
    <t>ECON111 - Sec 2, 3</t>
  </si>
  <si>
    <t>ACT201 - Sec 3,4,5,6,7</t>
  </si>
  <si>
    <t>Financial Accounting</t>
  </si>
  <si>
    <t>Precalculus</t>
  </si>
  <si>
    <t>CHEM151 - Sec 00, 10</t>
  </si>
  <si>
    <t>General &amp; Inorganic Chemistry</t>
  </si>
  <si>
    <t>CHEM152 - Sec 00</t>
  </si>
  <si>
    <t>Organic &amp; Biological Chenistry</t>
  </si>
  <si>
    <t>CHEM161 - Sec 00</t>
  </si>
  <si>
    <t>College Chemistry</t>
  </si>
  <si>
    <t>SOC110 - Sec 00, 02</t>
  </si>
  <si>
    <t>Principles of Sociology</t>
  </si>
  <si>
    <t>PHYS121 - Sec 1,2,3</t>
  </si>
  <si>
    <t>Fundamentals of Physics</t>
  </si>
  <si>
    <t>COMM242 - Sec 01</t>
  </si>
  <si>
    <t>Argumentation (no Freshmen)</t>
  </si>
  <si>
    <t>PSC100 - Sec 02</t>
  </si>
  <si>
    <t>Introduction to American Government</t>
  </si>
  <si>
    <t>PSC130 - Sec 02</t>
  </si>
  <si>
    <t>International Relations</t>
  </si>
  <si>
    <t>HIST151 - Sec 01</t>
  </si>
  <si>
    <t>The Americans: Conquest Through Reconstruction</t>
  </si>
  <si>
    <t>CHEM104 - Sec 01</t>
  </si>
  <si>
    <t>Preparation for Chemistry</t>
  </si>
  <si>
    <t>MATH107 - Sec 1,4,6,8</t>
  </si>
  <si>
    <t>Contemporary Math</t>
  </si>
  <si>
    <t>BUS103 - Sec 01</t>
  </si>
  <si>
    <t>Principles of Business - COT Campus</t>
  </si>
  <si>
    <t>NAS100 - Sec 01 &amp; 03</t>
  </si>
  <si>
    <r>
      <t xml:space="preserve">MATH121 - </t>
    </r>
    <r>
      <rPr>
        <b/>
        <sz val="9"/>
        <rFont val="Century Gothic"/>
        <family val="2"/>
      </rPr>
      <t>Sec 1,2,3,4,5,7,8,9,10</t>
    </r>
  </si>
  <si>
    <t>LAB for Organic and Inorganic Chemistry</t>
  </si>
  <si>
    <r>
      <t xml:space="preserve">FALL07 - TOTAL # Students  </t>
    </r>
    <r>
      <rPr>
        <sz val="12"/>
        <rFont val="Century Gothic"/>
        <family val="2"/>
      </rPr>
      <t xml:space="preserve">                                        Overall Grade Distribution               </t>
    </r>
  </si>
  <si>
    <r>
      <t xml:space="preserve">TOTAL # Students  </t>
    </r>
    <r>
      <rPr>
        <sz val="12"/>
        <rFont val="Century Gothic"/>
        <family val="2"/>
      </rPr>
      <t xml:space="preserve">                                     Overall Grade Distribution               </t>
    </r>
  </si>
  <si>
    <t>Introduction to Native American Studies - BOXER only</t>
  </si>
  <si>
    <t>COMM111A</t>
  </si>
  <si>
    <t>Introduction to Public Speaking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</si>
</sst>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0000%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sz val="8"/>
      <name val="Arial"/>
      <family val="0"/>
    </font>
    <font>
      <i/>
      <sz val="10"/>
      <name val="Century Gothic"/>
      <family val="2"/>
    </font>
    <font>
      <b/>
      <sz val="12"/>
      <name val="Century Gothic"/>
      <family val="2"/>
    </font>
    <font>
      <i/>
      <sz val="9"/>
      <name val="Century Gothic"/>
      <family val="2"/>
    </font>
    <font>
      <sz val="12"/>
      <color indexed="10"/>
      <name val="Century Gothic"/>
      <family val="2"/>
    </font>
    <font>
      <b/>
      <sz val="12"/>
      <color indexed="10"/>
      <name val="Century Gothic"/>
      <family val="2"/>
    </font>
    <font>
      <i/>
      <sz val="10"/>
      <color indexed="10"/>
      <name val="Century Gothic"/>
      <family val="2"/>
    </font>
    <font>
      <sz val="12"/>
      <color indexed="8"/>
      <name val="Century Gothic"/>
      <family val="2"/>
    </font>
    <font>
      <i/>
      <sz val="10"/>
      <color indexed="8"/>
      <name val="Century Gothic"/>
      <family val="2"/>
    </font>
    <font>
      <sz val="10"/>
      <color indexed="8"/>
      <name val="Arial"/>
      <family val="0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i/>
      <sz val="9"/>
      <color indexed="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4" fillId="0" borderId="0" xfId="59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9" fontId="4" fillId="0" borderId="0" xfId="59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9" fontId="4" fillId="0" borderId="0" xfId="59" applyFont="1" applyBorder="1" applyAlignment="1">
      <alignment horizontal="left"/>
    </xf>
    <xf numFmtId="0" fontId="0" fillId="0" borderId="14" xfId="0" applyFill="1" applyBorder="1" applyAlignment="1">
      <alignment/>
    </xf>
    <xf numFmtId="9" fontId="4" fillId="33" borderId="15" xfId="59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6" xfId="0" applyFill="1" applyBorder="1" applyAlignment="1">
      <alignment/>
    </xf>
    <xf numFmtId="9" fontId="4" fillId="0" borderId="10" xfId="59" applyFont="1" applyBorder="1" applyAlignment="1">
      <alignment/>
    </xf>
    <xf numFmtId="0" fontId="0" fillId="0" borderId="11" xfId="0" applyFill="1" applyBorder="1" applyAlignment="1">
      <alignment/>
    </xf>
    <xf numFmtId="9" fontId="2" fillId="34" borderId="19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9" fontId="2" fillId="34" borderId="17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43" fontId="5" fillId="34" borderId="20" xfId="42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center"/>
    </xf>
    <xf numFmtId="9" fontId="6" fillId="0" borderId="0" xfId="59" applyFont="1" applyAlignment="1">
      <alignment/>
    </xf>
    <xf numFmtId="9" fontId="6" fillId="33" borderId="20" xfId="59" applyFont="1" applyFill="1" applyBorder="1" applyAlignment="1">
      <alignment/>
    </xf>
    <xf numFmtId="9" fontId="6" fillId="33" borderId="12" xfId="59" applyFont="1" applyFill="1" applyBorder="1" applyAlignment="1">
      <alignment/>
    </xf>
    <xf numFmtId="9" fontId="6" fillId="33" borderId="13" xfId="59" applyFont="1" applyFill="1" applyBorder="1" applyAlignment="1">
      <alignment/>
    </xf>
    <xf numFmtId="9" fontId="6" fillId="35" borderId="20" xfId="59" applyFont="1" applyFill="1" applyBorder="1" applyAlignment="1">
      <alignment/>
    </xf>
    <xf numFmtId="9" fontId="6" fillId="35" borderId="13" xfId="59" applyFont="1" applyFill="1" applyBorder="1" applyAlignment="1">
      <alignment/>
    </xf>
    <xf numFmtId="9" fontId="6" fillId="36" borderId="13" xfId="59" applyFont="1" applyFill="1" applyBorder="1" applyAlignment="1">
      <alignment/>
    </xf>
    <xf numFmtId="9" fontId="6" fillId="0" borderId="12" xfId="59" applyFont="1" applyBorder="1" applyAlignment="1">
      <alignment/>
    </xf>
    <xf numFmtId="9" fontId="6" fillId="0" borderId="13" xfId="59" applyFont="1" applyBorder="1" applyAlignment="1">
      <alignment/>
    </xf>
    <xf numFmtId="9" fontId="5" fillId="0" borderId="19" xfId="0" applyNumberFormat="1" applyFont="1" applyBorder="1" applyAlignment="1">
      <alignment horizontal="center"/>
    </xf>
    <xf numFmtId="9" fontId="5" fillId="0" borderId="21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37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37" borderId="15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9" fontId="6" fillId="0" borderId="20" xfId="59" applyFont="1" applyBorder="1" applyAlignment="1">
      <alignment/>
    </xf>
    <xf numFmtId="9" fontId="5" fillId="0" borderId="10" xfId="0" applyNumberFormat="1" applyFont="1" applyBorder="1" applyAlignment="1">
      <alignment/>
    </xf>
    <xf numFmtId="0" fontId="0" fillId="33" borderId="16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9" fontId="11" fillId="33" borderId="15" xfId="59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3" fillId="37" borderId="15" xfId="0" applyFont="1" applyFill="1" applyBorder="1" applyAlignment="1">
      <alignment/>
    </xf>
    <xf numFmtId="0" fontId="10" fillId="37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9" fontId="11" fillId="0" borderId="0" xfId="59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9" fontId="11" fillId="0" borderId="0" xfId="59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14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9" fontId="15" fillId="0" borderId="20" xfId="59" applyFont="1" applyBorder="1" applyAlignment="1">
      <alignment/>
    </xf>
    <xf numFmtId="9" fontId="15" fillId="0" borderId="12" xfId="59" applyFont="1" applyBorder="1" applyAlignment="1">
      <alignment/>
    </xf>
    <xf numFmtId="9" fontId="15" fillId="0" borderId="13" xfId="59" applyFont="1" applyBorder="1" applyAlignment="1">
      <alignment/>
    </xf>
    <xf numFmtId="0" fontId="12" fillId="0" borderId="0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2" fillId="0" borderId="17" xfId="0" applyFont="1" applyBorder="1" applyAlignment="1">
      <alignment/>
    </xf>
    <xf numFmtId="9" fontId="15" fillId="33" borderId="20" xfId="59" applyFont="1" applyFill="1" applyBorder="1" applyAlignment="1">
      <alignment/>
    </xf>
    <xf numFmtId="9" fontId="15" fillId="33" borderId="12" xfId="59" applyFont="1" applyFill="1" applyBorder="1" applyAlignment="1">
      <alignment/>
    </xf>
    <xf numFmtId="9" fontId="15" fillId="33" borderId="13" xfId="59" applyFont="1" applyFill="1" applyBorder="1" applyAlignment="1">
      <alignment/>
    </xf>
    <xf numFmtId="9" fontId="15" fillId="35" borderId="20" xfId="59" applyFont="1" applyFill="1" applyBorder="1" applyAlignment="1">
      <alignment/>
    </xf>
    <xf numFmtId="9" fontId="15" fillId="35" borderId="13" xfId="59" applyFont="1" applyFill="1" applyBorder="1" applyAlignment="1">
      <alignment/>
    </xf>
    <xf numFmtId="9" fontId="15" fillId="36" borderId="13" xfId="59" applyFont="1" applyFill="1" applyBorder="1" applyAlignment="1">
      <alignment/>
    </xf>
    <xf numFmtId="9" fontId="11" fillId="0" borderId="10" xfId="59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9" fontId="15" fillId="0" borderId="0" xfId="59" applyFont="1" applyAlignment="1">
      <alignment/>
    </xf>
    <xf numFmtId="9" fontId="13" fillId="0" borderId="10" xfId="0" applyNumberFormat="1" applyFont="1" applyBorder="1" applyAlignment="1">
      <alignment/>
    </xf>
    <xf numFmtId="9" fontId="13" fillId="0" borderId="19" xfId="0" applyNumberFormat="1" applyFont="1" applyBorder="1" applyAlignment="1">
      <alignment horizontal="center"/>
    </xf>
    <xf numFmtId="9" fontId="13" fillId="0" borderId="21" xfId="0" applyNumberFormat="1" applyFont="1" applyBorder="1" applyAlignment="1">
      <alignment horizontal="center"/>
    </xf>
    <xf numFmtId="9" fontId="11" fillId="0" borderId="0" xfId="59" applyFont="1" applyAlignment="1">
      <alignment/>
    </xf>
    <xf numFmtId="0" fontId="13" fillId="34" borderId="10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center"/>
    </xf>
    <xf numFmtId="43" fontId="13" fillId="34" borderId="20" xfId="42" applyFont="1" applyFill="1" applyBorder="1" applyAlignment="1">
      <alignment/>
    </xf>
    <xf numFmtId="0" fontId="10" fillId="34" borderId="12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/>
    </xf>
    <xf numFmtId="9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9" fontId="2" fillId="34" borderId="17" xfId="42" applyNumberFormat="1" applyFont="1" applyFill="1" applyBorder="1" applyAlignment="1">
      <alignment/>
    </xf>
    <xf numFmtId="166" fontId="5" fillId="34" borderId="20" xfId="42" applyNumberFormat="1" applyFont="1" applyFill="1" applyBorder="1" applyAlignment="1">
      <alignment/>
    </xf>
    <xf numFmtId="43" fontId="5" fillId="34" borderId="20" xfId="42" applyFont="1" applyFill="1" applyBorder="1" applyAlignment="1">
      <alignment horizontal="right"/>
    </xf>
    <xf numFmtId="0" fontId="5" fillId="34" borderId="20" xfId="42" applyNumberFormat="1" applyFont="1" applyFill="1" applyBorder="1" applyAlignment="1">
      <alignment/>
    </xf>
    <xf numFmtId="9" fontId="4" fillId="0" borderId="12" xfId="59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9" fontId="6" fillId="0" borderId="22" xfId="59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 textRotation="90" wrapText="1"/>
    </xf>
    <xf numFmtId="0" fontId="0" fillId="0" borderId="17" xfId="0" applyFont="1" applyBorder="1" applyAlignment="1">
      <alignment textRotation="90" wrapText="1"/>
    </xf>
    <xf numFmtId="0" fontId="2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0" fillId="0" borderId="17" xfId="0" applyFont="1" applyBorder="1" applyAlignment="1">
      <alignment textRotation="90" wrapText="1"/>
    </xf>
    <xf numFmtId="0" fontId="12" fillId="0" borderId="17" xfId="0" applyFont="1" applyBorder="1" applyAlignment="1">
      <alignment textRotation="90" wrapText="1"/>
    </xf>
    <xf numFmtId="0" fontId="10" fillId="0" borderId="17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4" fillId="0" borderId="19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7" xfId="0" applyBorder="1" applyAlignment="1">
      <alignment textRotation="90" wrapText="1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M16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0.00390625" style="0" bestFit="1" customWidth="1"/>
    <col min="2" max="2" width="33.00390625" style="1" customWidth="1"/>
    <col min="3" max="3" width="9.57421875" style="4" customWidth="1"/>
    <col min="4" max="4" width="7.8515625" style="1" customWidth="1"/>
    <col min="5" max="5" width="0.9921875" style="0" customWidth="1"/>
    <col min="6" max="6" width="9.28125" style="3" customWidth="1"/>
    <col min="7" max="8" width="9.28125" style="2" bestFit="1" customWidth="1"/>
    <col min="9" max="9" width="9.421875" style="2" bestFit="1" customWidth="1"/>
    <col min="10" max="10" width="9.28125" style="2" bestFit="1" customWidth="1"/>
    <col min="11" max="11" width="13.00390625" style="2" customWidth="1"/>
    <col min="15" max="15" width="9.140625" style="1" customWidth="1"/>
  </cols>
  <sheetData>
    <row r="1" spans="1:13" ht="17.25">
      <c r="A1" s="27" t="s">
        <v>0</v>
      </c>
      <c r="B1" s="26"/>
      <c r="C1" s="25"/>
      <c r="D1" s="26"/>
      <c r="E1" s="68"/>
      <c r="F1" s="69" t="s">
        <v>24</v>
      </c>
      <c r="G1" s="52"/>
      <c r="H1" s="52"/>
      <c r="I1" s="51" t="s">
        <v>21</v>
      </c>
      <c r="J1" s="12"/>
      <c r="K1" s="13"/>
      <c r="L1" s="70"/>
      <c r="M1" s="70"/>
    </row>
    <row r="2" spans="1:13" ht="17.25">
      <c r="A2" s="19" t="s">
        <v>25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  <c r="M2" s="70"/>
    </row>
    <row r="3" spans="1:13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  <c r="M3" s="70"/>
    </row>
    <row r="4" spans="1:13" ht="17.25">
      <c r="A4" s="158"/>
      <c r="B4" s="14" t="s">
        <v>17</v>
      </c>
      <c r="C4" s="20">
        <f>D4/$D$8</f>
        <v>0.8727272727272727</v>
      </c>
      <c r="D4" s="14">
        <v>48</v>
      </c>
      <c r="E4" s="72"/>
      <c r="F4" s="9">
        <v>17</v>
      </c>
      <c r="G4" s="9">
        <v>15</v>
      </c>
      <c r="H4" s="6">
        <v>10</v>
      </c>
      <c r="I4" s="9">
        <v>5</v>
      </c>
      <c r="J4" s="6">
        <v>0</v>
      </c>
      <c r="K4" s="73">
        <v>1</v>
      </c>
      <c r="L4" s="70"/>
      <c r="M4" s="70"/>
    </row>
    <row r="5" spans="1:13" ht="17.25">
      <c r="A5" s="158"/>
      <c r="B5" s="14"/>
      <c r="C5" s="20"/>
      <c r="D5" s="14"/>
      <c r="E5" s="72"/>
      <c r="F5" s="66">
        <f>F4/D$4</f>
        <v>0.3541666666666667</v>
      </c>
      <c r="G5" s="47">
        <f>G4/$D$4</f>
        <v>0.3125</v>
      </c>
      <c r="H5" s="48">
        <f>H4/$D$4</f>
        <v>0.20833333333333334</v>
      </c>
      <c r="I5" s="47">
        <f>I4/$D$4</f>
        <v>0.10416666666666667</v>
      </c>
      <c r="J5" s="48">
        <f>J4/$D$4</f>
        <v>0</v>
      </c>
      <c r="K5" s="48">
        <f>K4/$D$4</f>
        <v>0.020833333333333332</v>
      </c>
      <c r="L5" s="70"/>
      <c r="M5" s="70"/>
    </row>
    <row r="6" spans="1:13" ht="17.25">
      <c r="A6" s="158"/>
      <c r="B6" s="14" t="s">
        <v>11</v>
      </c>
      <c r="C6" s="20">
        <f>D6/$D$8</f>
        <v>0.12727272727272726</v>
      </c>
      <c r="D6" s="14">
        <v>7</v>
      </c>
      <c r="E6" s="74"/>
      <c r="F6" s="75">
        <v>0</v>
      </c>
      <c r="G6" s="76">
        <v>0</v>
      </c>
      <c r="H6" s="77">
        <v>0</v>
      </c>
      <c r="I6" s="78">
        <v>1</v>
      </c>
      <c r="J6" s="79">
        <v>3</v>
      </c>
      <c r="K6" s="80">
        <v>3</v>
      </c>
      <c r="L6" s="70"/>
      <c r="M6" s="70"/>
    </row>
    <row r="7" spans="1:13" ht="17.25">
      <c r="A7" s="81"/>
      <c r="B7" s="14"/>
      <c r="C7" s="20"/>
      <c r="D7" s="14"/>
      <c r="E7" s="72"/>
      <c r="F7" s="41">
        <f aca="true" t="shared" si="0" ref="F7:K7">F6/$D$6</f>
        <v>0</v>
      </c>
      <c r="G7" s="42">
        <f t="shared" si="0"/>
        <v>0</v>
      </c>
      <c r="H7" s="43">
        <f t="shared" si="0"/>
        <v>0</v>
      </c>
      <c r="I7" s="44">
        <f t="shared" si="0"/>
        <v>0.14285714285714285</v>
      </c>
      <c r="J7" s="45">
        <f t="shared" si="0"/>
        <v>0.42857142857142855</v>
      </c>
      <c r="K7" s="46">
        <f t="shared" si="0"/>
        <v>0.42857142857142855</v>
      </c>
      <c r="L7" s="70"/>
      <c r="M7" s="70"/>
    </row>
    <row r="8" spans="1:13" ht="17.25">
      <c r="A8" s="165" t="s">
        <v>19</v>
      </c>
      <c r="B8" s="166"/>
      <c r="C8" s="29">
        <f>D8/$D$8</f>
        <v>1</v>
      </c>
      <c r="D8" s="18">
        <f>D6+D4</f>
        <v>55</v>
      </c>
      <c r="E8" s="82"/>
      <c r="F8" s="9">
        <f aca="true" t="shared" si="1" ref="F8:K8">F6+F4</f>
        <v>17</v>
      </c>
      <c r="G8" s="9">
        <f t="shared" si="1"/>
        <v>15</v>
      </c>
      <c r="H8" s="10">
        <f t="shared" si="1"/>
        <v>10</v>
      </c>
      <c r="I8" s="2">
        <f t="shared" si="1"/>
        <v>6</v>
      </c>
      <c r="J8" s="10">
        <f t="shared" si="1"/>
        <v>3</v>
      </c>
      <c r="K8" s="10">
        <f t="shared" si="1"/>
        <v>4</v>
      </c>
      <c r="L8" s="70"/>
      <c r="M8" s="70"/>
    </row>
    <row r="9" spans="1:13" ht="17.25">
      <c r="A9" s="167"/>
      <c r="B9" s="168"/>
      <c r="C9" s="20"/>
      <c r="D9" s="14"/>
      <c r="E9" s="72"/>
      <c r="F9" s="47">
        <f aca="true" t="shared" si="2" ref="F9:K9">F8/$D$8</f>
        <v>0.3090909090909091</v>
      </c>
      <c r="G9" s="47">
        <f t="shared" si="2"/>
        <v>0.2727272727272727</v>
      </c>
      <c r="H9" s="48">
        <f t="shared" si="2"/>
        <v>0.18181818181818182</v>
      </c>
      <c r="I9" s="40">
        <f t="shared" si="2"/>
        <v>0.10909090909090909</v>
      </c>
      <c r="J9" s="48">
        <f t="shared" si="2"/>
        <v>0.05454545454545454</v>
      </c>
      <c r="K9" s="48">
        <f t="shared" si="2"/>
        <v>0.07272727272727272</v>
      </c>
      <c r="L9" s="70"/>
      <c r="M9" s="70"/>
    </row>
    <row r="10" spans="1:13" ht="17.25">
      <c r="A10" s="174" t="s">
        <v>18</v>
      </c>
      <c r="B10" s="175"/>
      <c r="C10" s="175"/>
      <c r="D10" s="175"/>
      <c r="E10" s="176"/>
      <c r="F10" s="67">
        <f>F9+G9+H9</f>
        <v>0.7636363636363637</v>
      </c>
      <c r="G10" s="5" t="s">
        <v>12</v>
      </c>
      <c r="H10" s="5"/>
      <c r="I10" s="49">
        <f>I9+J9</f>
        <v>0.16363636363636364</v>
      </c>
      <c r="J10" s="6" t="s">
        <v>13</v>
      </c>
      <c r="K10" s="50">
        <f>K9</f>
        <v>0.07272727272727272</v>
      </c>
      <c r="L10" s="70"/>
      <c r="M10" s="70"/>
    </row>
    <row r="11" spans="1:13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  <c r="M11" s="70"/>
    </row>
    <row r="12" spans="1:13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  <c r="M12" s="70"/>
    </row>
    <row r="13" spans="1:13" ht="17.25">
      <c r="A13" s="70"/>
      <c r="E13" s="70"/>
      <c r="F13" s="31">
        <f>F5+G5+H5</f>
        <v>0.8750000000000001</v>
      </c>
      <c r="G13" s="32" t="s">
        <v>14</v>
      </c>
      <c r="H13" s="33"/>
      <c r="L13" s="70"/>
      <c r="M13" s="70"/>
    </row>
    <row r="14" spans="1:13" ht="17.25">
      <c r="A14" s="70"/>
      <c r="E14" s="70"/>
      <c r="F14" s="34">
        <f>F7+G7+H7</f>
        <v>0</v>
      </c>
      <c r="G14" s="35" t="s">
        <v>15</v>
      </c>
      <c r="H14" s="36"/>
      <c r="L14" s="70"/>
      <c r="M14" s="70"/>
    </row>
    <row r="15" spans="1:13" ht="17.25">
      <c r="A15" s="70"/>
      <c r="E15" s="70"/>
      <c r="F15" s="37" t="s">
        <v>65</v>
      </c>
      <c r="G15" s="38" t="s">
        <v>16</v>
      </c>
      <c r="H15" s="39"/>
      <c r="L15" s="70"/>
      <c r="M15" s="70"/>
    </row>
    <row r="16" spans="1:13" ht="17.25">
      <c r="A16" s="70"/>
      <c r="E16" s="70"/>
      <c r="L16" s="70"/>
      <c r="M16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M16"/>
  <sheetViews>
    <sheetView zoomScalePageLayoutView="0" workbookViewId="0" topLeftCell="A70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3" ht="17.25">
      <c r="A1" s="27" t="s">
        <v>0</v>
      </c>
      <c r="B1" s="26"/>
      <c r="C1" s="25"/>
      <c r="D1" s="26"/>
      <c r="E1" s="68"/>
      <c r="F1" s="69" t="s">
        <v>39</v>
      </c>
      <c r="G1" s="52"/>
      <c r="H1" s="52"/>
      <c r="I1" s="51" t="s">
        <v>21</v>
      </c>
      <c r="J1" s="12"/>
      <c r="K1" s="13"/>
      <c r="L1" s="70"/>
      <c r="M1" s="70"/>
    </row>
    <row r="2" spans="1:13" ht="17.25">
      <c r="A2" s="19" t="s">
        <v>40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  <c r="M2" s="70"/>
    </row>
    <row r="3" spans="1:13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 t="s">
        <v>52</v>
      </c>
      <c r="M3" s="70"/>
    </row>
    <row r="4" spans="1:13" ht="17.25">
      <c r="A4" s="158"/>
      <c r="B4" s="14" t="s">
        <v>17</v>
      </c>
      <c r="C4" s="20">
        <f>D4/$D$8</f>
        <v>0.8724279835390947</v>
      </c>
      <c r="D4" s="14">
        <v>212</v>
      </c>
      <c r="E4" s="72"/>
      <c r="F4" s="9">
        <v>49</v>
      </c>
      <c r="G4" s="9">
        <v>72</v>
      </c>
      <c r="H4" s="6">
        <v>45</v>
      </c>
      <c r="I4" s="9">
        <v>17</v>
      </c>
      <c r="J4" s="6">
        <v>9</v>
      </c>
      <c r="K4" s="73">
        <v>20</v>
      </c>
      <c r="L4" s="146">
        <f aca="true" t="shared" si="0" ref="L4:L10">SUM(F4:K4)</f>
        <v>212</v>
      </c>
      <c r="M4" s="70"/>
    </row>
    <row r="5" spans="1:13" ht="17.25">
      <c r="A5" s="158"/>
      <c r="B5" s="14"/>
      <c r="C5" s="20"/>
      <c r="D5" s="14"/>
      <c r="E5" s="72"/>
      <c r="F5" s="66">
        <f>F4/D$4</f>
        <v>0.23113207547169812</v>
      </c>
      <c r="G5" s="47">
        <f>G4/$D$4</f>
        <v>0.33962264150943394</v>
      </c>
      <c r="H5" s="48">
        <f>H4/$D$4</f>
        <v>0.21226415094339623</v>
      </c>
      <c r="I5" s="47">
        <f>I4/$D$4</f>
        <v>0.08018867924528301</v>
      </c>
      <c r="J5" s="48">
        <f>J4/$D$4</f>
        <v>0.04245283018867924</v>
      </c>
      <c r="K5" s="48">
        <f>K4/$D$4</f>
        <v>0.09433962264150944</v>
      </c>
      <c r="L5" s="145">
        <f t="shared" si="0"/>
        <v>1</v>
      </c>
      <c r="M5" s="70"/>
    </row>
    <row r="6" spans="1:13" ht="17.25">
      <c r="A6" s="158"/>
      <c r="B6" s="14" t="s">
        <v>11</v>
      </c>
      <c r="C6" s="20">
        <f>D6/$D$8</f>
        <v>0.12757201646090535</v>
      </c>
      <c r="D6" s="14">
        <v>31</v>
      </c>
      <c r="E6" s="74"/>
      <c r="F6" s="75">
        <v>0</v>
      </c>
      <c r="G6" s="76">
        <v>1</v>
      </c>
      <c r="H6" s="77">
        <v>7</v>
      </c>
      <c r="I6" s="78">
        <v>13</v>
      </c>
      <c r="J6" s="79">
        <v>5</v>
      </c>
      <c r="K6" s="80">
        <v>5</v>
      </c>
      <c r="L6" s="146">
        <f t="shared" si="0"/>
        <v>31</v>
      </c>
      <c r="M6" s="70"/>
    </row>
    <row r="7" spans="1:13" ht="17.25">
      <c r="A7" s="81"/>
      <c r="B7" s="14"/>
      <c r="C7" s="20"/>
      <c r="D7" s="14"/>
      <c r="E7" s="72"/>
      <c r="F7" s="41">
        <f aca="true" t="shared" si="1" ref="F7:K7">F6/$D$6</f>
        <v>0</v>
      </c>
      <c r="G7" s="42">
        <f t="shared" si="1"/>
        <v>0.03225806451612903</v>
      </c>
      <c r="H7" s="43">
        <f t="shared" si="1"/>
        <v>0.22580645161290322</v>
      </c>
      <c r="I7" s="44">
        <f t="shared" si="1"/>
        <v>0.41935483870967744</v>
      </c>
      <c r="J7" s="45">
        <f t="shared" si="1"/>
        <v>0.16129032258064516</v>
      </c>
      <c r="K7" s="46">
        <f t="shared" si="1"/>
        <v>0.16129032258064516</v>
      </c>
      <c r="L7" s="145">
        <f t="shared" si="0"/>
        <v>1</v>
      </c>
      <c r="M7" s="70"/>
    </row>
    <row r="8" spans="1:13" ht="17.25">
      <c r="A8" s="165" t="s">
        <v>19</v>
      </c>
      <c r="B8" s="166"/>
      <c r="C8" s="29">
        <f>D8/$D$8</f>
        <v>1</v>
      </c>
      <c r="D8" s="18">
        <f>D6+D4</f>
        <v>243</v>
      </c>
      <c r="E8" s="82"/>
      <c r="F8" s="9">
        <f aca="true" t="shared" si="2" ref="F8:K8">F6+F4</f>
        <v>49</v>
      </c>
      <c r="G8" s="9">
        <f t="shared" si="2"/>
        <v>73</v>
      </c>
      <c r="H8" s="10">
        <f t="shared" si="2"/>
        <v>52</v>
      </c>
      <c r="I8" s="2">
        <f t="shared" si="2"/>
        <v>30</v>
      </c>
      <c r="J8" s="10">
        <f t="shared" si="2"/>
        <v>14</v>
      </c>
      <c r="K8" s="10">
        <f t="shared" si="2"/>
        <v>25</v>
      </c>
      <c r="L8" s="146">
        <f t="shared" si="0"/>
        <v>243</v>
      </c>
      <c r="M8" s="70"/>
    </row>
    <row r="9" spans="1:13" ht="17.25">
      <c r="A9" s="167"/>
      <c r="B9" s="168"/>
      <c r="C9" s="20"/>
      <c r="D9" s="14"/>
      <c r="E9" s="72"/>
      <c r="F9" s="47">
        <f aca="true" t="shared" si="3" ref="F9:K9">F8/$D$8</f>
        <v>0.20164609053497942</v>
      </c>
      <c r="G9" s="47">
        <f t="shared" si="3"/>
        <v>0.3004115226337449</v>
      </c>
      <c r="H9" s="48">
        <f t="shared" si="3"/>
        <v>0.2139917695473251</v>
      </c>
      <c r="I9" s="40">
        <f t="shared" si="3"/>
        <v>0.12345679012345678</v>
      </c>
      <c r="J9" s="48">
        <f t="shared" si="3"/>
        <v>0.05761316872427984</v>
      </c>
      <c r="K9" s="48">
        <f t="shared" si="3"/>
        <v>0.102880658436214</v>
      </c>
      <c r="L9" s="145">
        <f t="shared" si="0"/>
        <v>1</v>
      </c>
      <c r="M9" s="70"/>
    </row>
    <row r="10" spans="1:13" ht="17.25">
      <c r="A10" s="174" t="s">
        <v>18</v>
      </c>
      <c r="B10" s="175"/>
      <c r="C10" s="175"/>
      <c r="D10" s="175"/>
      <c r="E10" s="176"/>
      <c r="F10" s="67">
        <f>F9+G9+H9</f>
        <v>0.7160493827160495</v>
      </c>
      <c r="G10" s="5" t="s">
        <v>12</v>
      </c>
      <c r="H10" s="5"/>
      <c r="I10" s="49">
        <f>I9+J9</f>
        <v>0.18106995884773663</v>
      </c>
      <c r="J10" s="6" t="s">
        <v>13</v>
      </c>
      <c r="K10" s="50">
        <f>K9</f>
        <v>0.102880658436214</v>
      </c>
      <c r="L10" s="145">
        <f t="shared" si="0"/>
        <v>1.0000000000000002</v>
      </c>
      <c r="M10" s="70"/>
    </row>
    <row r="11" spans="1:13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  <c r="M11" s="70"/>
    </row>
    <row r="12" spans="1:13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  <c r="M12" s="70"/>
    </row>
    <row r="13" spans="1:13" ht="17.25">
      <c r="A13" s="70"/>
      <c r="E13" s="70"/>
      <c r="F13" s="31">
        <f>F5+G5+H5</f>
        <v>0.7830188679245282</v>
      </c>
      <c r="G13" s="32" t="s">
        <v>14</v>
      </c>
      <c r="H13" s="33"/>
      <c r="L13" s="70"/>
      <c r="M13" s="70"/>
    </row>
    <row r="14" spans="1:13" ht="17.25">
      <c r="A14" s="70"/>
      <c r="E14" s="70"/>
      <c r="F14" s="34">
        <f>F7+G7+H7</f>
        <v>0.25806451612903225</v>
      </c>
      <c r="G14" s="35" t="s">
        <v>15</v>
      </c>
      <c r="H14" s="36"/>
      <c r="L14" s="70"/>
      <c r="M14" s="70"/>
    </row>
    <row r="15" spans="1:13" ht="17.25">
      <c r="A15" s="70"/>
      <c r="E15" s="70"/>
      <c r="F15" s="37">
        <f>F13/F14</f>
        <v>3.034198113207547</v>
      </c>
      <c r="G15" s="38" t="s">
        <v>16</v>
      </c>
      <c r="H15" s="39"/>
      <c r="L15" s="70"/>
      <c r="M15" s="70"/>
    </row>
    <row r="16" spans="1:13" ht="17.25">
      <c r="A16" s="70"/>
      <c r="E16" s="70"/>
      <c r="L16" s="70"/>
      <c r="M16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L19"/>
  <sheetViews>
    <sheetView zoomScalePageLayoutView="0" workbookViewId="0" topLeftCell="A40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41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42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0.6875</v>
      </c>
      <c r="D4" s="14">
        <v>33</v>
      </c>
      <c r="E4" s="72"/>
      <c r="F4" s="9">
        <v>8</v>
      </c>
      <c r="G4" s="9">
        <v>15</v>
      </c>
      <c r="H4" s="6">
        <v>6</v>
      </c>
      <c r="I4" s="9">
        <v>3</v>
      </c>
      <c r="J4" s="6">
        <v>1</v>
      </c>
      <c r="K4" s="73">
        <v>0</v>
      </c>
      <c r="L4" s="146">
        <f aca="true" t="shared" si="0" ref="L4:L10">SUM(F4:K4)</f>
        <v>33</v>
      </c>
    </row>
    <row r="5" spans="1:12" ht="17.25">
      <c r="A5" s="158"/>
      <c r="B5" s="14"/>
      <c r="C5" s="20"/>
      <c r="D5" s="14"/>
      <c r="E5" s="72"/>
      <c r="F5" s="66">
        <f>F4/D$4</f>
        <v>0.24242424242424243</v>
      </c>
      <c r="G5" s="47">
        <f>G4/$D$4</f>
        <v>0.45454545454545453</v>
      </c>
      <c r="H5" s="48">
        <f>H4/$D$4</f>
        <v>0.18181818181818182</v>
      </c>
      <c r="I5" s="47">
        <f>I4/$D$4</f>
        <v>0.09090909090909091</v>
      </c>
      <c r="J5" s="48">
        <f>J4/$D$4</f>
        <v>0.030303030303030304</v>
      </c>
      <c r="K5" s="48">
        <f>K4/$D$4</f>
        <v>0</v>
      </c>
      <c r="L5" s="145">
        <f t="shared" si="0"/>
        <v>1.0000000000000002</v>
      </c>
    </row>
    <row r="6" spans="1:12" ht="17.25">
      <c r="A6" s="158"/>
      <c r="B6" s="14" t="s">
        <v>11</v>
      </c>
      <c r="C6" s="20">
        <f>D6/$D$8</f>
        <v>0.3125</v>
      </c>
      <c r="D6" s="14">
        <v>15</v>
      </c>
      <c r="E6" s="74"/>
      <c r="F6" s="75">
        <v>0</v>
      </c>
      <c r="G6" s="76">
        <v>0</v>
      </c>
      <c r="H6" s="77">
        <v>4</v>
      </c>
      <c r="I6" s="78">
        <v>1</v>
      </c>
      <c r="J6" s="79">
        <v>5</v>
      </c>
      <c r="K6" s="80">
        <v>5</v>
      </c>
      <c r="L6" s="146">
        <f t="shared" si="0"/>
        <v>15</v>
      </c>
    </row>
    <row r="7" spans="1:12" ht="17.25">
      <c r="A7" s="81"/>
      <c r="B7" s="14"/>
      <c r="C7" s="20"/>
      <c r="D7" s="14"/>
      <c r="E7" s="72"/>
      <c r="F7" s="41">
        <f aca="true" t="shared" si="1" ref="F7:K7">F6/$D$6</f>
        <v>0</v>
      </c>
      <c r="G7" s="42">
        <f t="shared" si="1"/>
        <v>0</v>
      </c>
      <c r="H7" s="43">
        <f t="shared" si="1"/>
        <v>0.26666666666666666</v>
      </c>
      <c r="I7" s="44">
        <f t="shared" si="1"/>
        <v>0.06666666666666667</v>
      </c>
      <c r="J7" s="45">
        <f t="shared" si="1"/>
        <v>0.3333333333333333</v>
      </c>
      <c r="K7" s="46">
        <f t="shared" si="1"/>
        <v>0.3333333333333333</v>
      </c>
      <c r="L7" s="145">
        <f t="shared" si="0"/>
        <v>1</v>
      </c>
    </row>
    <row r="8" spans="1:12" ht="17.25">
      <c r="A8" s="165" t="s">
        <v>19</v>
      </c>
      <c r="B8" s="166"/>
      <c r="C8" s="29">
        <f>D8/$D$8</f>
        <v>1</v>
      </c>
      <c r="D8" s="18">
        <f>D6+D4</f>
        <v>48</v>
      </c>
      <c r="E8" s="82"/>
      <c r="F8" s="9">
        <f aca="true" t="shared" si="2" ref="F8:K8">F6+F4</f>
        <v>8</v>
      </c>
      <c r="G8" s="9">
        <f t="shared" si="2"/>
        <v>15</v>
      </c>
      <c r="H8" s="10">
        <f t="shared" si="2"/>
        <v>10</v>
      </c>
      <c r="I8" s="2">
        <f t="shared" si="2"/>
        <v>4</v>
      </c>
      <c r="J8" s="10">
        <f t="shared" si="2"/>
        <v>6</v>
      </c>
      <c r="K8" s="10">
        <f t="shared" si="2"/>
        <v>5</v>
      </c>
      <c r="L8" s="146">
        <f t="shared" si="0"/>
        <v>48</v>
      </c>
    </row>
    <row r="9" spans="1:12" ht="17.25">
      <c r="A9" s="167"/>
      <c r="B9" s="168"/>
      <c r="C9" s="20"/>
      <c r="D9" s="14"/>
      <c r="E9" s="72"/>
      <c r="F9" s="47">
        <f aca="true" t="shared" si="3" ref="F9:K9">F8/$D$8</f>
        <v>0.16666666666666666</v>
      </c>
      <c r="G9" s="47">
        <f t="shared" si="3"/>
        <v>0.3125</v>
      </c>
      <c r="H9" s="48">
        <f t="shared" si="3"/>
        <v>0.20833333333333334</v>
      </c>
      <c r="I9" s="40">
        <f t="shared" si="3"/>
        <v>0.08333333333333333</v>
      </c>
      <c r="J9" s="48">
        <f t="shared" si="3"/>
        <v>0.125</v>
      </c>
      <c r="K9" s="48">
        <f t="shared" si="3"/>
        <v>0.10416666666666667</v>
      </c>
      <c r="L9" s="145">
        <f t="shared" si="0"/>
        <v>1</v>
      </c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0.6875</v>
      </c>
      <c r="G10" s="5" t="s">
        <v>12</v>
      </c>
      <c r="H10" s="5"/>
      <c r="I10" s="49">
        <f>I9+J9</f>
        <v>0.20833333333333331</v>
      </c>
      <c r="J10" s="6" t="s">
        <v>13</v>
      </c>
      <c r="K10" s="50">
        <f>K9</f>
        <v>0.10416666666666667</v>
      </c>
      <c r="L10" s="145">
        <f t="shared" si="0"/>
        <v>0.9999999999999999</v>
      </c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SUM(F5:H5)</f>
        <v>0.8787878787878789</v>
      </c>
      <c r="G13" s="32" t="s">
        <v>14</v>
      </c>
      <c r="H13" s="33"/>
      <c r="L13" s="70"/>
    </row>
    <row r="14" spans="1:12" ht="17.25">
      <c r="A14" s="70"/>
      <c r="E14" s="70"/>
      <c r="F14" s="34">
        <f>SUM(F7:H7)</f>
        <v>0.26666666666666666</v>
      </c>
      <c r="G14" s="35" t="s">
        <v>15</v>
      </c>
      <c r="H14" s="36"/>
      <c r="L14" s="70"/>
    </row>
    <row r="15" spans="1:12" ht="17.25">
      <c r="A15" s="70"/>
      <c r="E15" s="70"/>
      <c r="F15" s="37">
        <f>F13/F14</f>
        <v>3.295454545454546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70"/>
      <c r="E17" s="70"/>
      <c r="L17" s="70"/>
    </row>
    <row r="18" spans="1:12" ht="17.25">
      <c r="A18" s="70"/>
      <c r="E18" s="70"/>
      <c r="L18" s="70"/>
    </row>
    <row r="19" spans="1:12" ht="17.25">
      <c r="A19" s="70"/>
      <c r="E19" s="70"/>
      <c r="L19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N16"/>
  <sheetViews>
    <sheetView zoomScalePageLayoutView="0" workbookViewId="0" topLeftCell="A1">
      <selection activeCell="M14" sqref="M14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4" ht="17.25">
      <c r="A1" s="27" t="s">
        <v>0</v>
      </c>
      <c r="B1" s="26"/>
      <c r="C1" s="25"/>
      <c r="D1" s="26"/>
      <c r="E1" s="68"/>
      <c r="F1" s="69" t="s">
        <v>43</v>
      </c>
      <c r="G1" s="52"/>
      <c r="H1" s="52"/>
      <c r="I1" s="51" t="s">
        <v>21</v>
      </c>
      <c r="J1" s="12"/>
      <c r="K1" s="13"/>
      <c r="L1" s="70"/>
      <c r="M1" s="70"/>
      <c r="N1" s="70"/>
    </row>
    <row r="2" spans="1:14" ht="17.25">
      <c r="A2" s="19" t="s">
        <v>44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  <c r="M2" s="70"/>
      <c r="N2" s="70"/>
    </row>
    <row r="3" spans="1:14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  <c r="M3" s="70"/>
      <c r="N3" s="70"/>
    </row>
    <row r="4" spans="1:14" ht="17.25">
      <c r="A4" s="158"/>
      <c r="B4" s="14" t="s">
        <v>17</v>
      </c>
      <c r="C4" s="20">
        <f>D4/$D$8</f>
        <v>0.5217391304347826</v>
      </c>
      <c r="D4" s="14">
        <v>24</v>
      </c>
      <c r="E4" s="72"/>
      <c r="F4" s="9">
        <v>3</v>
      </c>
      <c r="G4" s="9">
        <v>11</v>
      </c>
      <c r="H4" s="6">
        <v>3</v>
      </c>
      <c r="I4" s="9">
        <v>1</v>
      </c>
      <c r="J4" s="6">
        <v>0</v>
      </c>
      <c r="K4" s="73">
        <v>6</v>
      </c>
      <c r="L4" s="146">
        <f aca="true" t="shared" si="0" ref="L4:L10">SUM(F4:K4)</f>
        <v>24</v>
      </c>
      <c r="M4" s="70"/>
      <c r="N4" s="70"/>
    </row>
    <row r="5" spans="1:14" ht="17.25">
      <c r="A5" s="158"/>
      <c r="B5" s="14"/>
      <c r="C5" s="20"/>
      <c r="D5" s="14"/>
      <c r="E5" s="72"/>
      <c r="F5" s="66">
        <f>F4/D$4</f>
        <v>0.125</v>
      </c>
      <c r="G5" s="47">
        <f>G4/$D$4</f>
        <v>0.4583333333333333</v>
      </c>
      <c r="H5" s="48">
        <f>H4/$D$4</f>
        <v>0.125</v>
      </c>
      <c r="I5" s="47">
        <f>I4/$D$4</f>
        <v>0.041666666666666664</v>
      </c>
      <c r="J5" s="48">
        <f>J4/$D$4</f>
        <v>0</v>
      </c>
      <c r="K5" s="48">
        <f>K4/$D$4</f>
        <v>0.25</v>
      </c>
      <c r="L5" s="145">
        <f t="shared" si="0"/>
        <v>0.9999999999999999</v>
      </c>
      <c r="M5" s="70"/>
      <c r="N5" s="70"/>
    </row>
    <row r="6" spans="1:14" ht="17.25">
      <c r="A6" s="158"/>
      <c r="B6" s="14" t="s">
        <v>11</v>
      </c>
      <c r="C6" s="20">
        <f>D6/$D$8</f>
        <v>0.4782608695652174</v>
      </c>
      <c r="D6" s="14">
        <v>22</v>
      </c>
      <c r="E6" s="74"/>
      <c r="F6" s="75">
        <v>0</v>
      </c>
      <c r="G6" s="76">
        <v>1</v>
      </c>
      <c r="H6" s="77">
        <v>4</v>
      </c>
      <c r="I6" s="78">
        <v>3</v>
      </c>
      <c r="J6" s="79">
        <v>6</v>
      </c>
      <c r="K6" s="80">
        <v>8</v>
      </c>
      <c r="L6" s="146">
        <f t="shared" si="0"/>
        <v>22</v>
      </c>
      <c r="M6" s="70"/>
      <c r="N6" s="70"/>
    </row>
    <row r="7" spans="1:14" ht="17.25">
      <c r="A7" s="81"/>
      <c r="B7" s="14"/>
      <c r="C7" s="20"/>
      <c r="D7" s="14"/>
      <c r="E7" s="72"/>
      <c r="F7" s="41">
        <f aca="true" t="shared" si="1" ref="F7:K7">F6/$D$6</f>
        <v>0</v>
      </c>
      <c r="G7" s="42">
        <f t="shared" si="1"/>
        <v>0.045454545454545456</v>
      </c>
      <c r="H7" s="43">
        <f t="shared" si="1"/>
        <v>0.18181818181818182</v>
      </c>
      <c r="I7" s="44">
        <f t="shared" si="1"/>
        <v>0.13636363636363635</v>
      </c>
      <c r="J7" s="45">
        <f t="shared" si="1"/>
        <v>0.2727272727272727</v>
      </c>
      <c r="K7" s="46">
        <f t="shared" si="1"/>
        <v>0.36363636363636365</v>
      </c>
      <c r="L7" s="145">
        <f t="shared" si="0"/>
        <v>1</v>
      </c>
      <c r="M7" s="70"/>
      <c r="N7" s="70"/>
    </row>
    <row r="8" spans="1:14" ht="17.25">
      <c r="A8" s="165" t="s">
        <v>19</v>
      </c>
      <c r="B8" s="166"/>
      <c r="C8" s="29">
        <f>D8/$D$8</f>
        <v>1</v>
      </c>
      <c r="D8" s="18">
        <f>D6+D4</f>
        <v>46</v>
      </c>
      <c r="E8" s="82"/>
      <c r="F8" s="9">
        <f aca="true" t="shared" si="2" ref="F8:K8">F6+F4</f>
        <v>3</v>
      </c>
      <c r="G8" s="9">
        <f t="shared" si="2"/>
        <v>12</v>
      </c>
      <c r="H8" s="10">
        <f t="shared" si="2"/>
        <v>7</v>
      </c>
      <c r="I8" s="2">
        <f t="shared" si="2"/>
        <v>4</v>
      </c>
      <c r="J8" s="10">
        <f t="shared" si="2"/>
        <v>6</v>
      </c>
      <c r="K8" s="10">
        <f t="shared" si="2"/>
        <v>14</v>
      </c>
      <c r="L8" s="146">
        <f t="shared" si="0"/>
        <v>46</v>
      </c>
      <c r="M8" s="70"/>
      <c r="N8" s="70"/>
    </row>
    <row r="9" spans="1:14" ht="17.25">
      <c r="A9" s="167"/>
      <c r="B9" s="168"/>
      <c r="C9" s="20"/>
      <c r="D9" s="14"/>
      <c r="E9" s="72"/>
      <c r="F9" s="47">
        <f aca="true" t="shared" si="3" ref="F9:K9">F8/$D$8</f>
        <v>0.06521739130434782</v>
      </c>
      <c r="G9" s="47">
        <f t="shared" si="3"/>
        <v>0.2608695652173913</v>
      </c>
      <c r="H9" s="48">
        <f t="shared" si="3"/>
        <v>0.15217391304347827</v>
      </c>
      <c r="I9" s="40">
        <f t="shared" si="3"/>
        <v>0.08695652173913043</v>
      </c>
      <c r="J9" s="48">
        <f t="shared" si="3"/>
        <v>0.13043478260869565</v>
      </c>
      <c r="K9" s="48">
        <f t="shared" si="3"/>
        <v>0.30434782608695654</v>
      </c>
      <c r="L9" s="145">
        <f t="shared" si="0"/>
        <v>1</v>
      </c>
      <c r="M9" s="70"/>
      <c r="N9" s="70"/>
    </row>
    <row r="10" spans="1:14" ht="17.25">
      <c r="A10" s="174" t="s">
        <v>18</v>
      </c>
      <c r="B10" s="175"/>
      <c r="C10" s="175"/>
      <c r="D10" s="175"/>
      <c r="E10" s="176"/>
      <c r="F10" s="67">
        <f>F9+G9+H9</f>
        <v>0.4782608695652174</v>
      </c>
      <c r="G10" s="5" t="s">
        <v>12</v>
      </c>
      <c r="H10" s="5"/>
      <c r="I10" s="49">
        <f>I9+J9</f>
        <v>0.21739130434782608</v>
      </c>
      <c r="J10" s="6" t="s">
        <v>13</v>
      </c>
      <c r="K10" s="50">
        <f>K9</f>
        <v>0.30434782608695654</v>
      </c>
      <c r="L10" s="145">
        <f t="shared" si="0"/>
        <v>1</v>
      </c>
      <c r="M10" s="70"/>
      <c r="N10" s="70"/>
    </row>
    <row r="11" spans="1:14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  <c r="M11" s="70"/>
      <c r="N11" s="70"/>
    </row>
    <row r="12" spans="1:14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  <c r="M12" s="70"/>
      <c r="N12" s="70"/>
    </row>
    <row r="13" spans="1:14" ht="17.25">
      <c r="A13" s="70"/>
      <c r="E13" s="70"/>
      <c r="F13" s="31">
        <f>SUM(F5:H5)</f>
        <v>0.7083333333333333</v>
      </c>
      <c r="G13" s="32" t="s">
        <v>14</v>
      </c>
      <c r="H13" s="33"/>
      <c r="L13" s="70"/>
      <c r="M13" s="70"/>
      <c r="N13" s="70"/>
    </row>
    <row r="14" spans="1:14" ht="17.25">
      <c r="A14" s="70"/>
      <c r="E14" s="70"/>
      <c r="F14" s="34">
        <f>SUM(F7:H7)</f>
        <v>0.2272727272727273</v>
      </c>
      <c r="G14" s="35" t="s">
        <v>15</v>
      </c>
      <c r="H14" s="36"/>
      <c r="L14" s="70"/>
      <c r="M14" s="70"/>
      <c r="N14" s="70"/>
    </row>
    <row r="15" spans="1:14" ht="17.25">
      <c r="A15" s="70"/>
      <c r="E15" s="70"/>
      <c r="F15" s="37">
        <f>F13/F14</f>
        <v>3.1166666666666663</v>
      </c>
      <c r="G15" s="38" t="s">
        <v>16</v>
      </c>
      <c r="H15" s="39"/>
      <c r="L15" s="70"/>
      <c r="M15" s="70"/>
      <c r="N15" s="70"/>
    </row>
    <row r="16" spans="1:14" ht="17.25">
      <c r="A16" s="70"/>
      <c r="E16" s="70"/>
      <c r="L16" s="70"/>
      <c r="M16" s="70"/>
      <c r="N16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L16"/>
  <sheetViews>
    <sheetView zoomScalePageLayoutView="0" workbookViewId="0" topLeftCell="A1">
      <selection activeCell="A17" sqref="A17:IV298"/>
    </sheetView>
  </sheetViews>
  <sheetFormatPr defaultColWidth="9.140625" defaultRowHeight="12.75"/>
  <cols>
    <col min="2" max="2" width="32.7109375" style="1" customWidth="1"/>
    <col min="3" max="3" width="8.0039062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46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45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0.9155555555555556</v>
      </c>
      <c r="D4" s="14">
        <v>206</v>
      </c>
      <c r="E4" s="72"/>
      <c r="F4" s="9">
        <v>51</v>
      </c>
      <c r="G4" s="9">
        <v>79</v>
      </c>
      <c r="H4" s="6">
        <v>46</v>
      </c>
      <c r="I4" s="9">
        <v>15</v>
      </c>
      <c r="J4" s="6">
        <v>6</v>
      </c>
      <c r="K4" s="73">
        <v>9</v>
      </c>
      <c r="L4" s="146">
        <f aca="true" t="shared" si="0" ref="L4:L10">SUM(F4:K4)</f>
        <v>206</v>
      </c>
    </row>
    <row r="5" spans="1:12" ht="17.25">
      <c r="A5" s="158"/>
      <c r="B5" s="14"/>
      <c r="C5" s="20"/>
      <c r="D5" s="14"/>
      <c r="E5" s="72"/>
      <c r="F5" s="66">
        <f>F4/D$4</f>
        <v>0.24757281553398058</v>
      </c>
      <c r="G5" s="47">
        <f>G4/$D$4</f>
        <v>0.38349514563106796</v>
      </c>
      <c r="H5" s="48">
        <f>H4/$D$4</f>
        <v>0.22330097087378642</v>
      </c>
      <c r="I5" s="47">
        <f>I4/$D$4</f>
        <v>0.07281553398058252</v>
      </c>
      <c r="J5" s="48">
        <f>J4/$D$4</f>
        <v>0.02912621359223301</v>
      </c>
      <c r="K5" s="48">
        <f>K4/$D$4</f>
        <v>0.043689320388349516</v>
      </c>
      <c r="L5" s="145">
        <f t="shared" si="0"/>
        <v>0.9999999999999999</v>
      </c>
    </row>
    <row r="6" spans="1:12" ht="17.25">
      <c r="A6" s="158"/>
      <c r="B6" s="156" t="s">
        <v>11</v>
      </c>
      <c r="C6" s="20">
        <f>D6/$D$8</f>
        <v>0.08444444444444445</v>
      </c>
      <c r="D6" s="14">
        <v>19</v>
      </c>
      <c r="E6" s="74"/>
      <c r="F6" s="75">
        <v>0</v>
      </c>
      <c r="G6" s="76">
        <v>0</v>
      </c>
      <c r="H6" s="77">
        <v>2</v>
      </c>
      <c r="I6" s="78">
        <v>2</v>
      </c>
      <c r="J6" s="79">
        <v>6</v>
      </c>
      <c r="K6" s="80">
        <v>9</v>
      </c>
      <c r="L6" s="146">
        <f t="shared" si="0"/>
        <v>19</v>
      </c>
    </row>
    <row r="7" spans="1:12" ht="17.25">
      <c r="A7" s="81"/>
      <c r="B7" s="14"/>
      <c r="C7" s="20"/>
      <c r="D7" s="14"/>
      <c r="E7" s="72"/>
      <c r="F7" s="41">
        <f aca="true" t="shared" si="1" ref="F7:K7">F6/$D$6</f>
        <v>0</v>
      </c>
      <c r="G7" s="42">
        <f t="shared" si="1"/>
        <v>0</v>
      </c>
      <c r="H7" s="43">
        <f t="shared" si="1"/>
        <v>0.10526315789473684</v>
      </c>
      <c r="I7" s="44">
        <f t="shared" si="1"/>
        <v>0.10526315789473684</v>
      </c>
      <c r="J7" s="45">
        <f t="shared" si="1"/>
        <v>0.3157894736842105</v>
      </c>
      <c r="K7" s="46">
        <f t="shared" si="1"/>
        <v>0.47368421052631576</v>
      </c>
      <c r="L7" s="145">
        <f t="shared" si="0"/>
        <v>1</v>
      </c>
    </row>
    <row r="8" spans="1:12" ht="17.25">
      <c r="A8" s="165" t="s">
        <v>19</v>
      </c>
      <c r="B8" s="166"/>
      <c r="C8" s="29">
        <f>D8/$D$8</f>
        <v>1</v>
      </c>
      <c r="D8" s="18">
        <f>D6+D4</f>
        <v>225</v>
      </c>
      <c r="E8" s="82"/>
      <c r="F8" s="9">
        <f aca="true" t="shared" si="2" ref="F8:K8">F6+F4</f>
        <v>51</v>
      </c>
      <c r="G8" s="9">
        <f t="shared" si="2"/>
        <v>79</v>
      </c>
      <c r="H8" s="10">
        <f t="shared" si="2"/>
        <v>48</v>
      </c>
      <c r="I8" s="2">
        <f t="shared" si="2"/>
        <v>17</v>
      </c>
      <c r="J8" s="10">
        <f t="shared" si="2"/>
        <v>12</v>
      </c>
      <c r="K8" s="10">
        <f t="shared" si="2"/>
        <v>18</v>
      </c>
      <c r="L8" s="146">
        <f t="shared" si="0"/>
        <v>225</v>
      </c>
    </row>
    <row r="9" spans="1:12" ht="17.25">
      <c r="A9" s="167"/>
      <c r="B9" s="168"/>
      <c r="C9" s="20"/>
      <c r="D9" s="14"/>
      <c r="E9" s="72"/>
      <c r="F9" s="47">
        <f aca="true" t="shared" si="3" ref="F9:K9">F8/$D$8</f>
        <v>0.22666666666666666</v>
      </c>
      <c r="G9" s="47">
        <f t="shared" si="3"/>
        <v>0.3511111111111111</v>
      </c>
      <c r="H9" s="48">
        <f t="shared" si="3"/>
        <v>0.21333333333333335</v>
      </c>
      <c r="I9" s="40">
        <f t="shared" si="3"/>
        <v>0.07555555555555556</v>
      </c>
      <c r="J9" s="48">
        <f t="shared" si="3"/>
        <v>0.05333333333333334</v>
      </c>
      <c r="K9" s="48">
        <f t="shared" si="3"/>
        <v>0.08</v>
      </c>
      <c r="L9" s="145">
        <f t="shared" si="0"/>
        <v>1</v>
      </c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0.7911111111111111</v>
      </c>
      <c r="G10" s="5" t="s">
        <v>12</v>
      </c>
      <c r="H10" s="5"/>
      <c r="I10" s="49">
        <f>I9+J9</f>
        <v>0.1288888888888889</v>
      </c>
      <c r="J10" s="6" t="s">
        <v>13</v>
      </c>
      <c r="K10" s="50">
        <f>K9</f>
        <v>0.08</v>
      </c>
      <c r="L10" s="145">
        <f t="shared" si="0"/>
        <v>0.9999999999999999</v>
      </c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0.8543689320388349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0.10526315789473684</v>
      </c>
      <c r="G14" s="35" t="s">
        <v>15</v>
      </c>
      <c r="H14" s="36"/>
      <c r="L14" s="70"/>
    </row>
    <row r="15" spans="1:12" ht="17.25">
      <c r="A15" s="70"/>
      <c r="E15" s="70"/>
      <c r="F15" s="148">
        <f>F13/F14</f>
        <v>8.116504854368932</v>
      </c>
      <c r="G15" s="38" t="s">
        <v>16</v>
      </c>
      <c r="H15" s="39"/>
      <c r="L15" s="70"/>
    </row>
    <row r="16" spans="1:12" ht="17.25">
      <c r="A16" s="70"/>
      <c r="E16" s="70"/>
      <c r="L16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M16"/>
  <sheetViews>
    <sheetView zoomScalePageLayoutView="0" workbookViewId="0" topLeftCell="A1">
      <selection activeCell="A17" sqref="A17:IV86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3" ht="17.25">
      <c r="A1" s="27" t="s">
        <v>0</v>
      </c>
      <c r="B1" s="26"/>
      <c r="C1" s="25"/>
      <c r="D1" s="26"/>
      <c r="E1" s="68"/>
      <c r="F1" s="69" t="s">
        <v>47</v>
      </c>
      <c r="G1" s="52"/>
      <c r="H1" s="52"/>
      <c r="I1" s="51" t="s">
        <v>21</v>
      </c>
      <c r="J1" s="12"/>
      <c r="K1" s="13"/>
      <c r="L1" s="70"/>
      <c r="M1" s="70"/>
    </row>
    <row r="2" spans="1:13" ht="17.25">
      <c r="A2" s="19" t="s">
        <v>48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  <c r="M2" s="70"/>
    </row>
    <row r="3" spans="1:13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  <c r="M3" s="70"/>
    </row>
    <row r="4" spans="1:13" ht="17.25">
      <c r="A4" s="158"/>
      <c r="B4" s="14" t="s">
        <v>17</v>
      </c>
      <c r="C4" s="20">
        <f>D4/$D$8</f>
        <v>0.782608695652174</v>
      </c>
      <c r="D4" s="14">
        <v>36</v>
      </c>
      <c r="E4" s="72"/>
      <c r="F4" s="9">
        <v>22</v>
      </c>
      <c r="G4" s="9">
        <v>6</v>
      </c>
      <c r="H4" s="6">
        <v>3</v>
      </c>
      <c r="I4" s="9">
        <v>0</v>
      </c>
      <c r="J4" s="6">
        <v>0</v>
      </c>
      <c r="K4" s="73">
        <v>5</v>
      </c>
      <c r="L4" s="70"/>
      <c r="M4" s="70"/>
    </row>
    <row r="5" spans="1:13" ht="17.25">
      <c r="A5" s="158"/>
      <c r="B5" s="14"/>
      <c r="C5" s="20"/>
      <c r="D5" s="14"/>
      <c r="E5" s="72"/>
      <c r="F5" s="66">
        <f>F4/D$4</f>
        <v>0.6111111111111112</v>
      </c>
      <c r="G5" s="47">
        <f>G4/$D$4</f>
        <v>0.16666666666666666</v>
      </c>
      <c r="H5" s="48">
        <f>H4/$D$4</f>
        <v>0.08333333333333333</v>
      </c>
      <c r="I5" s="47">
        <f>I4/$D$4</f>
        <v>0</v>
      </c>
      <c r="J5" s="48">
        <f>J4/$D$4</f>
        <v>0</v>
      </c>
      <c r="K5" s="48">
        <f>K4/$D$4</f>
        <v>0.1388888888888889</v>
      </c>
      <c r="L5" s="70"/>
      <c r="M5" s="70"/>
    </row>
    <row r="6" spans="1:13" ht="17.25">
      <c r="A6" s="158"/>
      <c r="B6" s="14" t="s">
        <v>11</v>
      </c>
      <c r="C6" s="20">
        <f>D6/$D$8</f>
        <v>0.21739130434782608</v>
      </c>
      <c r="D6" s="14">
        <v>10</v>
      </c>
      <c r="E6" s="74"/>
      <c r="F6" s="75">
        <v>0</v>
      </c>
      <c r="G6" s="76">
        <v>0</v>
      </c>
      <c r="H6" s="77">
        <v>3</v>
      </c>
      <c r="I6" s="78">
        <v>0</v>
      </c>
      <c r="J6" s="79">
        <v>0</v>
      </c>
      <c r="K6" s="80">
        <v>7</v>
      </c>
      <c r="L6" s="70"/>
      <c r="M6" s="70"/>
    </row>
    <row r="7" spans="1:13" ht="17.25">
      <c r="A7" s="81"/>
      <c r="B7" s="14"/>
      <c r="C7" s="20"/>
      <c r="D7" s="14"/>
      <c r="E7" s="72"/>
      <c r="F7" s="41">
        <f aca="true" t="shared" si="0" ref="F7:K7">F6/$D$6</f>
        <v>0</v>
      </c>
      <c r="G7" s="42">
        <f t="shared" si="0"/>
        <v>0</v>
      </c>
      <c r="H7" s="43">
        <f t="shared" si="0"/>
        <v>0.3</v>
      </c>
      <c r="I7" s="44">
        <f t="shared" si="0"/>
        <v>0</v>
      </c>
      <c r="J7" s="45">
        <f t="shared" si="0"/>
        <v>0</v>
      </c>
      <c r="K7" s="46">
        <f t="shared" si="0"/>
        <v>0.7</v>
      </c>
      <c r="L7" s="70"/>
      <c r="M7" s="70"/>
    </row>
    <row r="8" spans="1:13" ht="17.25">
      <c r="A8" s="165" t="s">
        <v>19</v>
      </c>
      <c r="B8" s="166"/>
      <c r="C8" s="29">
        <f>D8/$D$8</f>
        <v>1</v>
      </c>
      <c r="D8" s="18">
        <f>D6+D4</f>
        <v>46</v>
      </c>
      <c r="E8" s="82"/>
      <c r="F8" s="9">
        <f aca="true" t="shared" si="1" ref="F8:K8">F6+F4</f>
        <v>22</v>
      </c>
      <c r="G8" s="9">
        <f t="shared" si="1"/>
        <v>6</v>
      </c>
      <c r="H8" s="10">
        <f t="shared" si="1"/>
        <v>6</v>
      </c>
      <c r="I8" s="2">
        <f t="shared" si="1"/>
        <v>0</v>
      </c>
      <c r="J8" s="10">
        <f t="shared" si="1"/>
        <v>0</v>
      </c>
      <c r="K8" s="10">
        <f t="shared" si="1"/>
        <v>12</v>
      </c>
      <c r="L8" s="70"/>
      <c r="M8" s="70"/>
    </row>
    <row r="9" spans="1:13" ht="17.25">
      <c r="A9" s="167"/>
      <c r="B9" s="168"/>
      <c r="C9" s="20"/>
      <c r="D9" s="14"/>
      <c r="E9" s="72"/>
      <c r="F9" s="47">
        <f aca="true" t="shared" si="2" ref="F9:K9">F8/$D$8</f>
        <v>0.4782608695652174</v>
      </c>
      <c r="G9" s="47">
        <f t="shared" si="2"/>
        <v>0.13043478260869565</v>
      </c>
      <c r="H9" s="48">
        <f t="shared" si="2"/>
        <v>0.13043478260869565</v>
      </c>
      <c r="I9" s="40">
        <f t="shared" si="2"/>
        <v>0</v>
      </c>
      <c r="J9" s="48">
        <f t="shared" si="2"/>
        <v>0</v>
      </c>
      <c r="K9" s="48">
        <f t="shared" si="2"/>
        <v>0.2608695652173913</v>
      </c>
      <c r="L9" s="70"/>
      <c r="M9" s="70"/>
    </row>
    <row r="10" spans="1:13" ht="17.25">
      <c r="A10" s="174" t="s">
        <v>18</v>
      </c>
      <c r="B10" s="175"/>
      <c r="C10" s="175"/>
      <c r="D10" s="175"/>
      <c r="E10" s="176"/>
      <c r="F10" s="67">
        <f>F9+G9+H9</f>
        <v>0.7391304347826088</v>
      </c>
      <c r="G10" s="5" t="s">
        <v>12</v>
      </c>
      <c r="H10" s="5"/>
      <c r="I10" s="49">
        <f>I9+J9</f>
        <v>0</v>
      </c>
      <c r="J10" s="6" t="s">
        <v>13</v>
      </c>
      <c r="K10" s="50">
        <f>K9</f>
        <v>0.2608695652173913</v>
      </c>
      <c r="L10" s="70"/>
      <c r="M10" s="70"/>
    </row>
    <row r="11" spans="1:13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  <c r="M11" s="70"/>
    </row>
    <row r="12" spans="1:13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  <c r="M12" s="70"/>
    </row>
    <row r="13" spans="1:13" ht="17.25">
      <c r="A13" s="70"/>
      <c r="E13" s="70"/>
      <c r="F13" s="31">
        <f>F5+G5+H5</f>
        <v>0.8611111111111112</v>
      </c>
      <c r="G13" s="32" t="s">
        <v>14</v>
      </c>
      <c r="H13" s="33"/>
      <c r="L13" s="70"/>
      <c r="M13" s="70"/>
    </row>
    <row r="14" spans="1:13" ht="17.25">
      <c r="A14" s="70"/>
      <c r="E14" s="70"/>
      <c r="F14" s="147">
        <f>F7+G7+H7</f>
        <v>0.3</v>
      </c>
      <c r="G14" s="35" t="s">
        <v>15</v>
      </c>
      <c r="H14" s="36"/>
      <c r="L14" s="70"/>
      <c r="M14" s="70"/>
    </row>
    <row r="15" spans="1:13" ht="17.25">
      <c r="A15" s="70"/>
      <c r="E15" s="70"/>
      <c r="F15" s="37">
        <f>F13/F14</f>
        <v>2.8703703703703707</v>
      </c>
      <c r="G15" s="38" t="s">
        <v>16</v>
      </c>
      <c r="H15" s="39"/>
      <c r="L15" s="70"/>
      <c r="M15" s="70"/>
    </row>
    <row r="16" spans="1:13" ht="17.25">
      <c r="A16" s="70"/>
      <c r="E16" s="70"/>
      <c r="L16" s="70"/>
      <c r="M16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L21"/>
  <sheetViews>
    <sheetView zoomScalePageLayoutView="0" workbookViewId="0" topLeftCell="A7">
      <selection activeCell="A23" sqref="A23:IV101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53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54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0.6281690140845071</v>
      </c>
      <c r="D4" s="14">
        <v>223</v>
      </c>
      <c r="E4" s="72"/>
      <c r="F4" s="9">
        <v>40</v>
      </c>
      <c r="G4" s="9">
        <v>72</v>
      </c>
      <c r="H4" s="6">
        <v>79</v>
      </c>
      <c r="I4" s="9">
        <v>11</v>
      </c>
      <c r="J4" s="6">
        <v>15</v>
      </c>
      <c r="K4" s="73">
        <v>6</v>
      </c>
      <c r="L4" s="70"/>
    </row>
    <row r="5" spans="1:12" ht="17.25">
      <c r="A5" s="158"/>
      <c r="B5" s="14"/>
      <c r="C5" s="20"/>
      <c r="D5" s="14"/>
      <c r="E5" s="72"/>
      <c r="F5" s="66">
        <f>F4/D$4</f>
        <v>0.17937219730941703</v>
      </c>
      <c r="G5" s="47">
        <f>G4/$D$4</f>
        <v>0.32286995515695066</v>
      </c>
      <c r="H5" s="48">
        <f>H4/$D$4</f>
        <v>0.3542600896860987</v>
      </c>
      <c r="I5" s="47">
        <f>I4/$D$4</f>
        <v>0.04932735426008968</v>
      </c>
      <c r="J5" s="48">
        <f>J4/$D$4</f>
        <v>0.06726457399103139</v>
      </c>
      <c r="K5" s="48">
        <f>K4/$D$4</f>
        <v>0.026905829596412557</v>
      </c>
      <c r="L5" s="70"/>
    </row>
    <row r="6" spans="1:12" ht="17.25">
      <c r="A6" s="158"/>
      <c r="B6" s="14" t="s">
        <v>11</v>
      </c>
      <c r="C6" s="20">
        <f>D6/$D$8</f>
        <v>0.37183098591549296</v>
      </c>
      <c r="D6" s="14">
        <v>132</v>
      </c>
      <c r="E6" s="74"/>
      <c r="F6" s="75">
        <v>2</v>
      </c>
      <c r="G6" s="76">
        <v>11</v>
      </c>
      <c r="H6" s="77">
        <v>34</v>
      </c>
      <c r="I6" s="78">
        <v>12</v>
      </c>
      <c r="J6" s="79">
        <v>25</v>
      </c>
      <c r="K6" s="80">
        <v>48</v>
      </c>
      <c r="L6" s="70"/>
    </row>
    <row r="7" spans="1:12" ht="17.25">
      <c r="A7" s="81"/>
      <c r="B7" s="14"/>
      <c r="C7" s="20"/>
      <c r="D7" s="14"/>
      <c r="E7" s="72"/>
      <c r="F7" s="41">
        <f aca="true" t="shared" si="0" ref="F7:K7">F6/$D$6</f>
        <v>0.015151515151515152</v>
      </c>
      <c r="G7" s="42">
        <f t="shared" si="0"/>
        <v>0.08333333333333333</v>
      </c>
      <c r="H7" s="43">
        <f t="shared" si="0"/>
        <v>0.25757575757575757</v>
      </c>
      <c r="I7" s="44">
        <f t="shared" si="0"/>
        <v>0.09090909090909091</v>
      </c>
      <c r="J7" s="45">
        <f t="shared" si="0"/>
        <v>0.1893939393939394</v>
      </c>
      <c r="K7" s="46">
        <f t="shared" si="0"/>
        <v>0.36363636363636365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'MATH100 (132)'!D6+'MATH100 (132)'!D4</f>
        <v>355</v>
      </c>
      <c r="E8" s="82"/>
      <c r="F8" s="9">
        <f aca="true" t="shared" si="1" ref="F8:K8">F6+F4</f>
        <v>42</v>
      </c>
      <c r="G8" s="9">
        <f t="shared" si="1"/>
        <v>83</v>
      </c>
      <c r="H8" s="10">
        <f t="shared" si="1"/>
        <v>113</v>
      </c>
      <c r="I8" s="2">
        <f t="shared" si="1"/>
        <v>23</v>
      </c>
      <c r="J8" s="10">
        <f t="shared" si="1"/>
        <v>40</v>
      </c>
      <c r="K8" s="10">
        <f t="shared" si="1"/>
        <v>54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2" ref="F9:K9">F8/$D$8</f>
        <v>0.11830985915492957</v>
      </c>
      <c r="G9" s="47">
        <f t="shared" si="2"/>
        <v>0.23380281690140844</v>
      </c>
      <c r="H9" s="48">
        <f t="shared" si="2"/>
        <v>0.3183098591549296</v>
      </c>
      <c r="I9" s="40">
        <f t="shared" si="2"/>
        <v>0.0647887323943662</v>
      </c>
      <c r="J9" s="48">
        <f t="shared" si="2"/>
        <v>0.11267605633802817</v>
      </c>
      <c r="K9" s="48">
        <f t="shared" si="2"/>
        <v>0.15211267605633802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0.6704225352112676</v>
      </c>
      <c r="G10" s="5" t="s">
        <v>12</v>
      </c>
      <c r="H10" s="5"/>
      <c r="I10" s="49">
        <f>I9+J9</f>
        <v>0.17746478873239435</v>
      </c>
      <c r="J10" s="6" t="s">
        <v>13</v>
      </c>
      <c r="K10" s="50">
        <f>K9</f>
        <v>0.15211267605633802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0.8565022421524664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0.3560606060606061</v>
      </c>
      <c r="G14" s="35" t="s">
        <v>15</v>
      </c>
      <c r="H14" s="36"/>
      <c r="L14" s="70"/>
    </row>
    <row r="15" spans="1:12" ht="17.25">
      <c r="A15" s="70"/>
      <c r="E15" s="70"/>
      <c r="F15" s="148">
        <f>F13/F14</f>
        <v>2.405495658811182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165" t="s">
        <v>100</v>
      </c>
      <c r="B17" s="166"/>
      <c r="C17" s="29"/>
      <c r="D17" s="18">
        <v>493</v>
      </c>
      <c r="E17" s="82"/>
      <c r="F17" s="154">
        <v>64</v>
      </c>
      <c r="G17" s="5">
        <v>95</v>
      </c>
      <c r="H17" s="6">
        <v>101</v>
      </c>
      <c r="I17" s="154">
        <v>50</v>
      </c>
      <c r="J17" s="6">
        <v>139</v>
      </c>
      <c r="K17" s="73">
        <v>44</v>
      </c>
      <c r="L17" s="70"/>
    </row>
    <row r="18" spans="1:12" ht="17.25">
      <c r="A18" s="167"/>
      <c r="B18" s="168"/>
      <c r="C18" s="151"/>
      <c r="D18" s="152"/>
      <c r="E18" s="153"/>
      <c r="F18" s="66">
        <f aca="true" t="shared" si="3" ref="F18:K18">F17/$D$17</f>
        <v>0.12981744421906694</v>
      </c>
      <c r="G18" s="47">
        <f t="shared" si="3"/>
        <v>0.1926977687626775</v>
      </c>
      <c r="H18" s="48">
        <f t="shared" si="3"/>
        <v>0.20486815415821502</v>
      </c>
      <c r="I18" s="66">
        <f t="shared" si="3"/>
        <v>0.10141987829614604</v>
      </c>
      <c r="J18" s="48">
        <f t="shared" si="3"/>
        <v>0.281947261663286</v>
      </c>
      <c r="K18" s="155">
        <f t="shared" si="3"/>
        <v>0.08924949290060852</v>
      </c>
      <c r="L18" s="70"/>
    </row>
    <row r="19" spans="1:11" ht="17.25">
      <c r="A19" s="174" t="s">
        <v>18</v>
      </c>
      <c r="B19" s="175"/>
      <c r="C19" s="175"/>
      <c r="D19" s="175"/>
      <c r="E19" s="176"/>
      <c r="F19" s="67">
        <f>F18+G18+H18</f>
        <v>0.5273833671399595</v>
      </c>
      <c r="G19" s="5" t="s">
        <v>12</v>
      </c>
      <c r="H19" s="5"/>
      <c r="I19" s="49">
        <f>I18+J18</f>
        <v>0.38336713995943206</v>
      </c>
      <c r="J19" s="6" t="s">
        <v>13</v>
      </c>
      <c r="K19" s="50">
        <f>K18</f>
        <v>0.08924949290060852</v>
      </c>
    </row>
    <row r="20" spans="1:11" ht="17.25">
      <c r="A20" s="177"/>
      <c r="B20" s="178"/>
      <c r="C20" s="178"/>
      <c r="D20" s="178"/>
      <c r="E20" s="179"/>
      <c r="F20" s="169" t="s">
        <v>8</v>
      </c>
      <c r="G20" s="170"/>
      <c r="H20" s="171"/>
      <c r="I20" s="159" t="s">
        <v>9</v>
      </c>
      <c r="J20" s="160"/>
      <c r="K20" s="183" t="s">
        <v>20</v>
      </c>
    </row>
    <row r="21" spans="1:11" ht="17.25">
      <c r="A21" s="180"/>
      <c r="B21" s="181"/>
      <c r="C21" s="181"/>
      <c r="D21" s="181"/>
      <c r="E21" s="182"/>
      <c r="F21" s="172"/>
      <c r="G21" s="172"/>
      <c r="H21" s="173"/>
      <c r="I21" s="161"/>
      <c r="J21" s="162"/>
      <c r="K21" s="184"/>
    </row>
  </sheetData>
  <sheetProtection/>
  <mergeCells count="12">
    <mergeCell ref="A3:A6"/>
    <mergeCell ref="I11:J12"/>
    <mergeCell ref="K2:K3"/>
    <mergeCell ref="A8:B9"/>
    <mergeCell ref="F11:H12"/>
    <mergeCell ref="A10:E12"/>
    <mergeCell ref="K11:K12"/>
    <mergeCell ref="K20:K21"/>
    <mergeCell ref="A17:B18"/>
    <mergeCell ref="A19:E21"/>
    <mergeCell ref="F20:H21"/>
    <mergeCell ref="I20:J21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</sheetPr>
  <dimension ref="A1:L22"/>
  <sheetViews>
    <sheetView zoomScalePageLayoutView="0" workbookViewId="0" topLeftCell="A4">
      <selection activeCell="A23" sqref="A23:IV56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55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56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0.7957198443579766</v>
      </c>
      <c r="D4" s="14">
        <v>409</v>
      </c>
      <c r="E4" s="72"/>
      <c r="F4" s="9">
        <v>177</v>
      </c>
      <c r="G4" s="9">
        <v>126</v>
      </c>
      <c r="H4" s="6">
        <v>75</v>
      </c>
      <c r="I4" s="9">
        <v>9</v>
      </c>
      <c r="J4" s="6">
        <v>12</v>
      </c>
      <c r="K4" s="73">
        <v>10</v>
      </c>
      <c r="L4" s="70"/>
    </row>
    <row r="5" spans="1:12" ht="17.25">
      <c r="A5" s="158"/>
      <c r="B5" s="14"/>
      <c r="C5" s="20"/>
      <c r="D5" s="14"/>
      <c r="E5" s="72"/>
      <c r="F5" s="66">
        <f>F4/D$4</f>
        <v>0.43276283618581907</v>
      </c>
      <c r="G5" s="47">
        <f>G4/$D$4</f>
        <v>0.3080684596577017</v>
      </c>
      <c r="H5" s="48">
        <f>H4/$D$4</f>
        <v>0.18337408312958436</v>
      </c>
      <c r="I5" s="47">
        <f>I4/$D$4</f>
        <v>0.022004889975550123</v>
      </c>
      <c r="J5" s="48">
        <f>J4/$D$4</f>
        <v>0.029339853300733496</v>
      </c>
      <c r="K5" s="48">
        <f>K4/$D$4</f>
        <v>0.02444987775061125</v>
      </c>
      <c r="L5" s="70"/>
    </row>
    <row r="6" spans="1:12" ht="17.25">
      <c r="A6" s="158"/>
      <c r="B6" s="14" t="s">
        <v>11</v>
      </c>
      <c r="C6" s="20">
        <f>D6/$D$8</f>
        <v>0.20428015564202334</v>
      </c>
      <c r="D6" s="14">
        <v>105</v>
      </c>
      <c r="E6" s="74"/>
      <c r="F6" s="75">
        <v>3</v>
      </c>
      <c r="G6" s="76">
        <v>9</v>
      </c>
      <c r="H6" s="77">
        <v>34</v>
      </c>
      <c r="I6" s="78">
        <v>11</v>
      </c>
      <c r="J6" s="79">
        <v>28</v>
      </c>
      <c r="K6" s="80">
        <v>20</v>
      </c>
      <c r="L6" s="70"/>
    </row>
    <row r="7" spans="1:12" ht="17.25">
      <c r="A7" s="81"/>
      <c r="B7" s="14"/>
      <c r="C7" s="20"/>
      <c r="D7" s="14"/>
      <c r="E7" s="72"/>
      <c r="F7" s="41">
        <f aca="true" t="shared" si="0" ref="F7:K7">F6/$D$6</f>
        <v>0.02857142857142857</v>
      </c>
      <c r="G7" s="42">
        <f t="shared" si="0"/>
        <v>0.08571428571428572</v>
      </c>
      <c r="H7" s="43">
        <f t="shared" si="0"/>
        <v>0.3238095238095238</v>
      </c>
      <c r="I7" s="44">
        <f t="shared" si="0"/>
        <v>0.10476190476190476</v>
      </c>
      <c r="J7" s="45">
        <f t="shared" si="0"/>
        <v>0.26666666666666666</v>
      </c>
      <c r="K7" s="46">
        <f t="shared" si="0"/>
        <v>0.19047619047619047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D6+D4</f>
        <v>514</v>
      </c>
      <c r="E8" s="82"/>
      <c r="F8" s="9">
        <f aca="true" t="shared" si="1" ref="F8:K8">F6+F4</f>
        <v>180</v>
      </c>
      <c r="G8" s="9">
        <f t="shared" si="1"/>
        <v>135</v>
      </c>
      <c r="H8" s="10">
        <f t="shared" si="1"/>
        <v>109</v>
      </c>
      <c r="I8" s="2">
        <f t="shared" si="1"/>
        <v>20</v>
      </c>
      <c r="J8" s="10">
        <f t="shared" si="1"/>
        <v>40</v>
      </c>
      <c r="K8" s="10">
        <f t="shared" si="1"/>
        <v>30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2" ref="F9:K9">F8/$D$8</f>
        <v>0.35019455252918286</v>
      </c>
      <c r="G9" s="47">
        <f t="shared" si="2"/>
        <v>0.26264591439688717</v>
      </c>
      <c r="H9" s="48">
        <f t="shared" si="2"/>
        <v>0.21206225680933852</v>
      </c>
      <c r="I9" s="40">
        <f t="shared" si="2"/>
        <v>0.038910505836575876</v>
      </c>
      <c r="J9" s="48">
        <f t="shared" si="2"/>
        <v>0.07782101167315175</v>
      </c>
      <c r="K9" s="48">
        <f t="shared" si="2"/>
        <v>0.058365758754863814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0.8249027237354086</v>
      </c>
      <c r="G10" s="5" t="s">
        <v>12</v>
      </c>
      <c r="H10" s="5"/>
      <c r="I10" s="49">
        <f>I9+J9</f>
        <v>0.11673151750972763</v>
      </c>
      <c r="J10" s="6" t="s">
        <v>13</v>
      </c>
      <c r="K10" s="50">
        <f>K9</f>
        <v>0.058365758754863814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0.9242053789731052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0.4380952380952381</v>
      </c>
      <c r="G14" s="35" t="s">
        <v>15</v>
      </c>
      <c r="H14" s="36"/>
      <c r="L14" s="70"/>
    </row>
    <row r="15" spans="1:12" ht="17.25">
      <c r="A15" s="70"/>
      <c r="E15" s="70"/>
      <c r="F15" s="37">
        <f>F13/F14</f>
        <v>2.1095992346125225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165" t="s">
        <v>100</v>
      </c>
      <c r="B17" s="166"/>
      <c r="C17" s="29"/>
      <c r="D17" s="18">
        <v>698</v>
      </c>
      <c r="E17" s="82"/>
      <c r="F17" s="154">
        <v>179</v>
      </c>
      <c r="G17" s="5">
        <v>181</v>
      </c>
      <c r="H17" s="6">
        <v>181</v>
      </c>
      <c r="I17" s="154">
        <v>42</v>
      </c>
      <c r="J17" s="6">
        <v>61</v>
      </c>
      <c r="K17" s="73">
        <v>54</v>
      </c>
      <c r="L17" s="70">
        <f>SUM(F17:K17)</f>
        <v>698</v>
      </c>
    </row>
    <row r="18" spans="1:12" ht="17.25">
      <c r="A18" s="167"/>
      <c r="B18" s="168"/>
      <c r="C18" s="151"/>
      <c r="D18" s="152"/>
      <c r="E18" s="153"/>
      <c r="F18" s="66">
        <f aca="true" t="shared" si="3" ref="F18:K18">F17/$D$17</f>
        <v>0.25644699140401145</v>
      </c>
      <c r="G18" s="47">
        <f t="shared" si="3"/>
        <v>0.2593123209169054</v>
      </c>
      <c r="H18" s="48">
        <f t="shared" si="3"/>
        <v>0.2593123209169054</v>
      </c>
      <c r="I18" s="66">
        <f t="shared" si="3"/>
        <v>0.06017191977077364</v>
      </c>
      <c r="J18" s="48">
        <f t="shared" si="3"/>
        <v>0.08739255014326648</v>
      </c>
      <c r="K18" s="155">
        <f t="shared" si="3"/>
        <v>0.07736389684813753</v>
      </c>
      <c r="L18" s="70"/>
    </row>
    <row r="19" spans="1:12" ht="17.25">
      <c r="A19" s="174" t="s">
        <v>18</v>
      </c>
      <c r="B19" s="175"/>
      <c r="C19" s="175"/>
      <c r="D19" s="175"/>
      <c r="E19" s="176"/>
      <c r="F19" s="67">
        <f>F18+G18+H18</f>
        <v>0.7750716332378222</v>
      </c>
      <c r="G19" s="5" t="s">
        <v>12</v>
      </c>
      <c r="H19" s="5"/>
      <c r="I19" s="49">
        <f>I18+J18</f>
        <v>0.14756446991404013</v>
      </c>
      <c r="J19" s="6" t="s">
        <v>13</v>
      </c>
      <c r="K19" s="50">
        <f>K18</f>
        <v>0.07736389684813753</v>
      </c>
      <c r="L19" s="70"/>
    </row>
    <row r="20" spans="1:12" ht="17.25">
      <c r="A20" s="177"/>
      <c r="B20" s="178"/>
      <c r="C20" s="178"/>
      <c r="D20" s="178"/>
      <c r="E20" s="179"/>
      <c r="F20" s="169" t="s">
        <v>8</v>
      </c>
      <c r="G20" s="170"/>
      <c r="H20" s="171"/>
      <c r="I20" s="159" t="s">
        <v>9</v>
      </c>
      <c r="J20" s="160"/>
      <c r="K20" s="183" t="s">
        <v>20</v>
      </c>
      <c r="L20" s="70"/>
    </row>
    <row r="21" spans="1:12" ht="17.25">
      <c r="A21" s="180"/>
      <c r="B21" s="181"/>
      <c r="C21" s="181"/>
      <c r="D21" s="181"/>
      <c r="E21" s="182"/>
      <c r="F21" s="172"/>
      <c r="G21" s="172"/>
      <c r="H21" s="173"/>
      <c r="I21" s="161"/>
      <c r="J21" s="162"/>
      <c r="K21" s="184"/>
      <c r="L21" s="70"/>
    </row>
    <row r="22" spans="1:12" ht="17.25">
      <c r="A22" s="70"/>
      <c r="E22" s="70"/>
      <c r="L22" s="70"/>
    </row>
  </sheetData>
  <sheetProtection/>
  <mergeCells count="12">
    <mergeCell ref="A3:A6"/>
    <mergeCell ref="I11:J12"/>
    <mergeCell ref="K2:K3"/>
    <mergeCell ref="A8:B9"/>
    <mergeCell ref="F11:H12"/>
    <mergeCell ref="A10:E12"/>
    <mergeCell ref="K11:K12"/>
    <mergeCell ref="K20:K21"/>
    <mergeCell ref="A17:B18"/>
    <mergeCell ref="A19:E21"/>
    <mergeCell ref="F20:H21"/>
    <mergeCell ref="I20:J21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L21"/>
  <sheetViews>
    <sheetView zoomScalePageLayoutView="0" workbookViewId="0" topLeftCell="A1">
      <selection activeCell="A23" sqref="A23:IV42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57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58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0.8279569892473119</v>
      </c>
      <c r="D4" s="14">
        <v>77</v>
      </c>
      <c r="E4" s="72"/>
      <c r="F4" s="9">
        <v>18</v>
      </c>
      <c r="G4" s="9">
        <v>21</v>
      </c>
      <c r="H4" s="6">
        <v>20</v>
      </c>
      <c r="I4" s="9">
        <v>1</v>
      </c>
      <c r="J4" s="6">
        <v>6</v>
      </c>
      <c r="K4" s="73">
        <v>11</v>
      </c>
      <c r="L4" s="70"/>
    </row>
    <row r="5" spans="1:12" ht="17.25">
      <c r="A5" s="158"/>
      <c r="B5" s="14"/>
      <c r="C5" s="20"/>
      <c r="D5" s="14"/>
      <c r="E5" s="72"/>
      <c r="F5" s="66">
        <f>F4/D$4</f>
        <v>0.23376623376623376</v>
      </c>
      <c r="G5" s="47">
        <f>G4/$D$4</f>
        <v>0.2727272727272727</v>
      </c>
      <c r="H5" s="48">
        <f>H4/$D$4</f>
        <v>0.2597402597402597</v>
      </c>
      <c r="I5" s="47">
        <f>I4/$D$4</f>
        <v>0.012987012987012988</v>
      </c>
      <c r="J5" s="48">
        <f>J4/$D$4</f>
        <v>0.07792207792207792</v>
      </c>
      <c r="K5" s="48">
        <f>K4/$D$4</f>
        <v>0.14285714285714285</v>
      </c>
      <c r="L5" s="70"/>
    </row>
    <row r="6" spans="1:12" ht="17.25">
      <c r="A6" s="158"/>
      <c r="B6" s="14" t="s">
        <v>11</v>
      </c>
      <c r="C6" s="20">
        <f>D6/$D$8</f>
        <v>0.17204301075268819</v>
      </c>
      <c r="D6" s="14">
        <v>16</v>
      </c>
      <c r="E6" s="74"/>
      <c r="F6" s="75">
        <v>0</v>
      </c>
      <c r="G6" s="76">
        <v>1</v>
      </c>
      <c r="H6" s="77">
        <v>1</v>
      </c>
      <c r="I6" s="78">
        <v>3</v>
      </c>
      <c r="J6" s="79">
        <v>6</v>
      </c>
      <c r="K6" s="80">
        <v>5</v>
      </c>
      <c r="L6" s="70"/>
    </row>
    <row r="7" spans="1:12" ht="17.25">
      <c r="A7" s="81"/>
      <c r="B7" s="14"/>
      <c r="C7" s="20"/>
      <c r="D7" s="14"/>
      <c r="E7" s="72"/>
      <c r="F7" s="41">
        <f aca="true" t="shared" si="0" ref="F7:K7">F6/$D$6</f>
        <v>0</v>
      </c>
      <c r="G7" s="42">
        <f t="shared" si="0"/>
        <v>0.0625</v>
      </c>
      <c r="H7" s="43">
        <f t="shared" si="0"/>
        <v>0.0625</v>
      </c>
      <c r="I7" s="44">
        <f t="shared" si="0"/>
        <v>0.1875</v>
      </c>
      <c r="J7" s="45">
        <f t="shared" si="0"/>
        <v>0.375</v>
      </c>
      <c r="K7" s="46">
        <f t="shared" si="0"/>
        <v>0.3125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D6+D4</f>
        <v>93</v>
      </c>
      <c r="E8" s="82"/>
      <c r="F8" s="9">
        <f aca="true" t="shared" si="1" ref="F8:K8">F6+F4</f>
        <v>18</v>
      </c>
      <c r="G8" s="9">
        <f t="shared" si="1"/>
        <v>22</v>
      </c>
      <c r="H8" s="10">
        <f t="shared" si="1"/>
        <v>21</v>
      </c>
      <c r="I8" s="2">
        <f t="shared" si="1"/>
        <v>4</v>
      </c>
      <c r="J8" s="10">
        <f t="shared" si="1"/>
        <v>12</v>
      </c>
      <c r="K8" s="10">
        <f t="shared" si="1"/>
        <v>16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2" ref="F9:K9">F8/$D$8</f>
        <v>0.1935483870967742</v>
      </c>
      <c r="G9" s="47">
        <f t="shared" si="2"/>
        <v>0.23655913978494625</v>
      </c>
      <c r="H9" s="48">
        <f t="shared" si="2"/>
        <v>0.22580645161290322</v>
      </c>
      <c r="I9" s="40">
        <f t="shared" si="2"/>
        <v>0.043010752688172046</v>
      </c>
      <c r="J9" s="48">
        <f t="shared" si="2"/>
        <v>0.12903225806451613</v>
      </c>
      <c r="K9" s="48">
        <f t="shared" si="2"/>
        <v>0.17204301075268819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0.6559139784946236</v>
      </c>
      <c r="G10" s="5" t="s">
        <v>12</v>
      </c>
      <c r="H10" s="5"/>
      <c r="I10" s="49">
        <f>I9+J9</f>
        <v>0.17204301075268819</v>
      </c>
      <c r="J10" s="6" t="s">
        <v>13</v>
      </c>
      <c r="K10" s="50">
        <f>K9</f>
        <v>0.17204301075268819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0.7662337662337662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0.125</v>
      </c>
      <c r="G14" s="35" t="s">
        <v>15</v>
      </c>
      <c r="H14" s="36"/>
      <c r="L14" s="70"/>
    </row>
    <row r="15" spans="1:12" ht="17.25">
      <c r="A15" s="70"/>
      <c r="E15" s="70"/>
      <c r="F15" s="37">
        <f>F13/F14</f>
        <v>6.129870129870129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165" t="s">
        <v>100</v>
      </c>
      <c r="B17" s="166"/>
      <c r="C17" s="29"/>
      <c r="D17" s="18">
        <v>127</v>
      </c>
      <c r="E17" s="82"/>
      <c r="F17" s="154">
        <v>35</v>
      </c>
      <c r="G17" s="5">
        <v>33</v>
      </c>
      <c r="H17" s="6">
        <v>16</v>
      </c>
      <c r="I17" s="154">
        <v>5</v>
      </c>
      <c r="J17" s="6">
        <v>14</v>
      </c>
      <c r="K17" s="73">
        <v>24</v>
      </c>
      <c r="L17" s="70">
        <f>SUM(F17:K17)</f>
        <v>127</v>
      </c>
    </row>
    <row r="18" spans="1:12" ht="17.25">
      <c r="A18" s="167"/>
      <c r="B18" s="168"/>
      <c r="C18" s="151"/>
      <c r="D18" s="152"/>
      <c r="E18" s="153"/>
      <c r="F18" s="66">
        <f aca="true" t="shared" si="3" ref="F18:K18">F17/$D$17</f>
        <v>0.2755905511811024</v>
      </c>
      <c r="G18" s="47">
        <f t="shared" si="3"/>
        <v>0.25984251968503935</v>
      </c>
      <c r="H18" s="48">
        <f t="shared" si="3"/>
        <v>0.12598425196850394</v>
      </c>
      <c r="I18" s="66">
        <f t="shared" si="3"/>
        <v>0.03937007874015748</v>
      </c>
      <c r="J18" s="48">
        <f t="shared" si="3"/>
        <v>0.11023622047244094</v>
      </c>
      <c r="K18" s="155">
        <f t="shared" si="3"/>
        <v>0.1889763779527559</v>
      </c>
      <c r="L18" s="70"/>
    </row>
    <row r="19" spans="1:12" ht="17.25">
      <c r="A19" s="174" t="s">
        <v>18</v>
      </c>
      <c r="B19" s="175"/>
      <c r="C19" s="175"/>
      <c r="D19" s="175"/>
      <c r="E19" s="176"/>
      <c r="F19" s="67">
        <f>F18+G18+H18</f>
        <v>0.6614173228346456</v>
      </c>
      <c r="G19" s="5" t="s">
        <v>12</v>
      </c>
      <c r="H19" s="5"/>
      <c r="I19" s="49">
        <f>I18+J18</f>
        <v>0.14960629921259844</v>
      </c>
      <c r="J19" s="6" t="s">
        <v>13</v>
      </c>
      <c r="K19" s="50">
        <f>K18</f>
        <v>0.1889763779527559</v>
      </c>
      <c r="L19" s="70"/>
    </row>
    <row r="20" spans="1:12" ht="17.25">
      <c r="A20" s="177"/>
      <c r="B20" s="178"/>
      <c r="C20" s="178"/>
      <c r="D20" s="178"/>
      <c r="E20" s="179"/>
      <c r="F20" s="169" t="s">
        <v>8</v>
      </c>
      <c r="G20" s="170"/>
      <c r="H20" s="171"/>
      <c r="I20" s="159" t="s">
        <v>9</v>
      </c>
      <c r="J20" s="160"/>
      <c r="K20" s="183" t="s">
        <v>20</v>
      </c>
      <c r="L20" s="70"/>
    </row>
    <row r="21" spans="1:12" ht="17.25">
      <c r="A21" s="180"/>
      <c r="B21" s="181"/>
      <c r="C21" s="181"/>
      <c r="D21" s="181"/>
      <c r="E21" s="182"/>
      <c r="F21" s="172"/>
      <c r="G21" s="172"/>
      <c r="H21" s="173"/>
      <c r="I21" s="161"/>
      <c r="J21" s="162"/>
      <c r="K21" s="184"/>
      <c r="L21" s="70"/>
    </row>
  </sheetData>
  <sheetProtection/>
  <mergeCells count="12">
    <mergeCell ref="A3:A6"/>
    <mergeCell ref="I11:J12"/>
    <mergeCell ref="K2:K3"/>
    <mergeCell ref="A8:B9"/>
    <mergeCell ref="F11:H12"/>
    <mergeCell ref="A10:E12"/>
    <mergeCell ref="K11:K12"/>
    <mergeCell ref="K20:K21"/>
    <mergeCell ref="A17:B18"/>
    <mergeCell ref="A19:E21"/>
    <mergeCell ref="F20:H21"/>
    <mergeCell ref="I20:J21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L20"/>
  <sheetViews>
    <sheetView zoomScalePageLayoutView="0" workbookViewId="0" topLeftCell="A67">
      <selection activeCell="K16" sqref="A1:K16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59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60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0.5</v>
      </c>
      <c r="D4" s="14">
        <v>9</v>
      </c>
      <c r="E4" s="72"/>
      <c r="F4" s="9">
        <v>7</v>
      </c>
      <c r="G4" s="9">
        <v>2</v>
      </c>
      <c r="H4" s="6">
        <v>0</v>
      </c>
      <c r="I4" s="9">
        <v>0</v>
      </c>
      <c r="J4" s="6">
        <v>0</v>
      </c>
      <c r="K4" s="73">
        <v>0</v>
      </c>
      <c r="L4" s="70"/>
    </row>
    <row r="5" spans="1:12" ht="17.25">
      <c r="A5" s="158"/>
      <c r="B5" s="14"/>
      <c r="C5" s="20"/>
      <c r="D5" s="14"/>
      <c r="E5" s="72"/>
      <c r="F5" s="66">
        <f>F4/D$4</f>
        <v>0.7777777777777778</v>
      </c>
      <c r="G5" s="47">
        <f>G4/$D$4</f>
        <v>0.2222222222222222</v>
      </c>
      <c r="H5" s="48">
        <f>H4/$D$4</f>
        <v>0</v>
      </c>
      <c r="I5" s="47">
        <f>I4/$D$4</f>
        <v>0</v>
      </c>
      <c r="J5" s="48">
        <f>J4/$D$4</f>
        <v>0</v>
      </c>
      <c r="K5" s="48">
        <f>K4/$D$4</f>
        <v>0</v>
      </c>
      <c r="L5" s="70"/>
    </row>
    <row r="6" spans="1:12" ht="17.25">
      <c r="A6" s="158"/>
      <c r="B6" s="14" t="s">
        <v>11</v>
      </c>
      <c r="C6" s="20">
        <f>D6/$D$8</f>
        <v>0.5</v>
      </c>
      <c r="D6" s="14">
        <v>9</v>
      </c>
      <c r="E6" s="74"/>
      <c r="F6" s="75">
        <v>0</v>
      </c>
      <c r="G6" s="76">
        <v>0</v>
      </c>
      <c r="H6" s="77">
        <v>1</v>
      </c>
      <c r="I6" s="78">
        <v>0</v>
      </c>
      <c r="J6" s="79">
        <v>2</v>
      </c>
      <c r="K6" s="80">
        <v>6</v>
      </c>
      <c r="L6" s="70"/>
    </row>
    <row r="7" spans="1:12" ht="17.25">
      <c r="A7" s="81"/>
      <c r="B7" s="14"/>
      <c r="C7" s="20"/>
      <c r="D7" s="14"/>
      <c r="E7" s="72"/>
      <c r="F7" s="41">
        <f aca="true" t="shared" si="0" ref="F7:K7">F6/$D$6</f>
        <v>0</v>
      </c>
      <c r="G7" s="42">
        <f t="shared" si="0"/>
        <v>0</v>
      </c>
      <c r="H7" s="43">
        <f t="shared" si="0"/>
        <v>0.1111111111111111</v>
      </c>
      <c r="I7" s="44">
        <f t="shared" si="0"/>
        <v>0</v>
      </c>
      <c r="J7" s="45">
        <f t="shared" si="0"/>
        <v>0.2222222222222222</v>
      </c>
      <c r="K7" s="46">
        <f t="shared" si="0"/>
        <v>0.6666666666666666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D6+D4</f>
        <v>18</v>
      </c>
      <c r="E8" s="82"/>
      <c r="F8" s="9">
        <f aca="true" t="shared" si="1" ref="F8:K8">F6+F4</f>
        <v>7</v>
      </c>
      <c r="G8" s="9">
        <f t="shared" si="1"/>
        <v>2</v>
      </c>
      <c r="H8" s="10">
        <f t="shared" si="1"/>
        <v>1</v>
      </c>
      <c r="I8" s="2">
        <f t="shared" si="1"/>
        <v>0</v>
      </c>
      <c r="J8" s="10">
        <f t="shared" si="1"/>
        <v>2</v>
      </c>
      <c r="K8" s="10">
        <f t="shared" si="1"/>
        <v>6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2" ref="F9:K9">F8/$D$8</f>
        <v>0.3888888888888889</v>
      </c>
      <c r="G9" s="47">
        <f t="shared" si="2"/>
        <v>0.1111111111111111</v>
      </c>
      <c r="H9" s="48">
        <f t="shared" si="2"/>
        <v>0.05555555555555555</v>
      </c>
      <c r="I9" s="40">
        <f t="shared" si="2"/>
        <v>0</v>
      </c>
      <c r="J9" s="48">
        <f t="shared" si="2"/>
        <v>0.1111111111111111</v>
      </c>
      <c r="K9" s="48">
        <f t="shared" si="2"/>
        <v>0.3333333333333333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0.5555555555555556</v>
      </c>
      <c r="G10" s="5" t="s">
        <v>12</v>
      </c>
      <c r="H10" s="5"/>
      <c r="I10" s="49">
        <f>I9+J9</f>
        <v>0.1111111111111111</v>
      </c>
      <c r="J10" s="6" t="s">
        <v>13</v>
      </c>
      <c r="K10" s="50">
        <f>K9</f>
        <v>0.3333333333333333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1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0.1111111111111111</v>
      </c>
      <c r="G14" s="35" t="s">
        <v>15</v>
      </c>
      <c r="H14" s="36"/>
      <c r="L14" s="70"/>
    </row>
    <row r="15" spans="1:12" ht="17.25">
      <c r="A15" s="70"/>
      <c r="E15" s="70"/>
      <c r="F15" s="37">
        <f>F13/F14</f>
        <v>9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70"/>
      <c r="E17" s="70"/>
      <c r="L17" s="70"/>
    </row>
    <row r="18" spans="1:12" ht="17.25">
      <c r="A18" s="70"/>
      <c r="E18" s="70"/>
      <c r="L18" s="70"/>
    </row>
    <row r="19" spans="1:12" ht="17.25">
      <c r="A19" s="70"/>
      <c r="E19" s="70"/>
      <c r="L19" s="70"/>
    </row>
    <row r="20" spans="1:12" ht="17.25">
      <c r="A20" s="70"/>
      <c r="E20" s="70"/>
      <c r="L20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2"/>
  </sheetPr>
  <dimension ref="A1:L21"/>
  <sheetViews>
    <sheetView zoomScalePageLayoutView="0" workbookViewId="0" topLeftCell="A1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61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62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0.7666666666666667</v>
      </c>
      <c r="D4" s="14">
        <v>92</v>
      </c>
      <c r="E4" s="72"/>
      <c r="F4" s="9">
        <v>27</v>
      </c>
      <c r="G4" s="9">
        <v>18</v>
      </c>
      <c r="H4" s="6">
        <v>29</v>
      </c>
      <c r="I4" s="9">
        <v>4</v>
      </c>
      <c r="J4" s="6">
        <v>5</v>
      </c>
      <c r="K4" s="73">
        <v>9</v>
      </c>
      <c r="L4" s="70"/>
    </row>
    <row r="5" spans="1:12" ht="17.25">
      <c r="A5" s="158"/>
      <c r="B5" s="14"/>
      <c r="C5" s="20"/>
      <c r="D5" s="14"/>
      <c r="E5" s="72"/>
      <c r="F5" s="47">
        <f aca="true" t="shared" si="0" ref="F5:K5">F4/$D$4</f>
        <v>0.29347826086956524</v>
      </c>
      <c r="G5" s="47">
        <f t="shared" si="0"/>
        <v>0.1956521739130435</v>
      </c>
      <c r="H5" s="48">
        <f t="shared" si="0"/>
        <v>0.31521739130434784</v>
      </c>
      <c r="I5" s="47">
        <f t="shared" si="0"/>
        <v>0.043478260869565216</v>
      </c>
      <c r="J5" s="48">
        <f t="shared" si="0"/>
        <v>0.05434782608695652</v>
      </c>
      <c r="K5" s="48">
        <f t="shared" si="0"/>
        <v>0.09782608695652174</v>
      </c>
      <c r="L5" s="70"/>
    </row>
    <row r="6" spans="1:12" ht="17.25">
      <c r="A6" s="158"/>
      <c r="B6" s="14" t="s">
        <v>11</v>
      </c>
      <c r="C6" s="20">
        <f>D6/$D$8</f>
        <v>0.23333333333333334</v>
      </c>
      <c r="D6" s="14">
        <v>28</v>
      </c>
      <c r="E6" s="74"/>
      <c r="F6" s="75">
        <v>0</v>
      </c>
      <c r="G6" s="76">
        <v>1</v>
      </c>
      <c r="H6" s="77">
        <v>1</v>
      </c>
      <c r="I6" s="78">
        <v>1</v>
      </c>
      <c r="J6" s="79">
        <v>16</v>
      </c>
      <c r="K6" s="80">
        <v>9</v>
      </c>
      <c r="L6" s="70"/>
    </row>
    <row r="7" spans="1:12" ht="17.25">
      <c r="A7" s="81"/>
      <c r="B7" s="14"/>
      <c r="C7" s="20"/>
      <c r="D7" s="14"/>
      <c r="E7" s="72"/>
      <c r="F7" s="41">
        <f aca="true" t="shared" si="1" ref="F7:K7">F6/$D$6</f>
        <v>0</v>
      </c>
      <c r="G7" s="42">
        <f t="shared" si="1"/>
        <v>0.03571428571428571</v>
      </c>
      <c r="H7" s="43">
        <f t="shared" si="1"/>
        <v>0.03571428571428571</v>
      </c>
      <c r="I7" s="44">
        <f t="shared" si="1"/>
        <v>0.03571428571428571</v>
      </c>
      <c r="J7" s="45">
        <f t="shared" si="1"/>
        <v>0.5714285714285714</v>
      </c>
      <c r="K7" s="46">
        <f t="shared" si="1"/>
        <v>0.32142857142857145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D6+D4</f>
        <v>120</v>
      </c>
      <c r="E8" s="82"/>
      <c r="F8" s="9">
        <f aca="true" t="shared" si="2" ref="F8:K8">F6+F4</f>
        <v>27</v>
      </c>
      <c r="G8" s="9">
        <f t="shared" si="2"/>
        <v>19</v>
      </c>
      <c r="H8" s="10">
        <f t="shared" si="2"/>
        <v>30</v>
      </c>
      <c r="I8" s="2">
        <f t="shared" si="2"/>
        <v>5</v>
      </c>
      <c r="J8" s="10">
        <f t="shared" si="2"/>
        <v>21</v>
      </c>
      <c r="K8" s="10">
        <f t="shared" si="2"/>
        <v>18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3" ref="F9:K9">F8/$D$8</f>
        <v>0.225</v>
      </c>
      <c r="G9" s="47">
        <f t="shared" si="3"/>
        <v>0.15833333333333333</v>
      </c>
      <c r="H9" s="48">
        <f t="shared" si="3"/>
        <v>0.25</v>
      </c>
      <c r="I9" s="40">
        <f t="shared" si="3"/>
        <v>0.041666666666666664</v>
      </c>
      <c r="J9" s="48">
        <f t="shared" si="3"/>
        <v>0.175</v>
      </c>
      <c r="K9" s="48">
        <f t="shared" si="3"/>
        <v>0.15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0.6333333333333333</v>
      </c>
      <c r="G10" s="5" t="s">
        <v>12</v>
      </c>
      <c r="H10" s="5"/>
      <c r="I10" s="49">
        <f>I9+J9</f>
        <v>0.21666666666666665</v>
      </c>
      <c r="J10" s="6" t="s">
        <v>13</v>
      </c>
      <c r="K10" s="50">
        <f>K9</f>
        <v>0.15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0.8043478260869565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0.07142857142857142</v>
      </c>
      <c r="G14" s="35" t="s">
        <v>15</v>
      </c>
      <c r="H14" s="36"/>
      <c r="L14" s="70"/>
    </row>
    <row r="15" spans="1:12" ht="17.25">
      <c r="A15" s="70"/>
      <c r="E15" s="70"/>
      <c r="F15" s="37">
        <f>F13/F14</f>
        <v>11.260869565217392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70"/>
      <c r="E17" s="70"/>
      <c r="L17" s="70"/>
    </row>
    <row r="18" spans="1:12" ht="17.25">
      <c r="A18" s="70"/>
      <c r="E18" s="70"/>
      <c r="L18" s="70"/>
    </row>
    <row r="19" spans="1:12" ht="17.25">
      <c r="A19" s="70"/>
      <c r="E19" s="70"/>
      <c r="L19" s="70"/>
    </row>
    <row r="20" spans="1:12" ht="17.25">
      <c r="A20" s="70"/>
      <c r="E20" s="70"/>
      <c r="L20" s="70"/>
    </row>
    <row r="21" spans="1:12" ht="17.25">
      <c r="A21" s="70"/>
      <c r="E21" s="70"/>
      <c r="L21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16"/>
  <sheetViews>
    <sheetView zoomScalePageLayoutView="0" workbookViewId="0" topLeftCell="A1">
      <selection activeCell="A17" sqref="A17:IV168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3" ht="17.25">
      <c r="A1" s="27" t="s">
        <v>0</v>
      </c>
      <c r="B1" s="26"/>
      <c r="C1" s="25"/>
      <c r="D1" s="26"/>
      <c r="E1" s="68"/>
      <c r="F1" s="69" t="s">
        <v>26</v>
      </c>
      <c r="G1" s="52"/>
      <c r="H1" s="52"/>
      <c r="I1" s="51" t="s">
        <v>21</v>
      </c>
      <c r="J1" s="12"/>
      <c r="K1" s="13"/>
      <c r="L1" s="70"/>
      <c r="M1" s="70"/>
    </row>
    <row r="2" spans="1:13" ht="17.25">
      <c r="A2" s="19" t="s">
        <v>27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  <c r="M2" s="70"/>
    </row>
    <row r="3" spans="1:13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  <c r="M3" s="70"/>
    </row>
    <row r="4" spans="1:13" ht="17.25">
      <c r="A4" s="158"/>
      <c r="B4" s="14" t="s">
        <v>17</v>
      </c>
      <c r="C4" s="20">
        <f>D4/$D$8</f>
        <v>0.8952380952380953</v>
      </c>
      <c r="D4" s="14">
        <v>94</v>
      </c>
      <c r="E4" s="72"/>
      <c r="F4" s="9">
        <v>46</v>
      </c>
      <c r="G4" s="9">
        <v>19</v>
      </c>
      <c r="H4" s="6">
        <v>10</v>
      </c>
      <c r="I4" s="9">
        <v>0</v>
      </c>
      <c r="J4" s="6">
        <v>2</v>
      </c>
      <c r="K4" s="73">
        <v>17</v>
      </c>
      <c r="L4" s="70">
        <f aca="true" t="shared" si="0" ref="L4:L10">SUM(F4:K4)</f>
        <v>94</v>
      </c>
      <c r="M4" s="70"/>
    </row>
    <row r="5" spans="1:13" ht="17.25">
      <c r="A5" s="158"/>
      <c r="B5" s="14"/>
      <c r="C5" s="20"/>
      <c r="D5" s="14"/>
      <c r="E5" s="72"/>
      <c r="F5" s="66">
        <f>F4/D$4</f>
        <v>0.48936170212765956</v>
      </c>
      <c r="G5" s="47">
        <f>G4/$D$4</f>
        <v>0.20212765957446807</v>
      </c>
      <c r="H5" s="48">
        <f>H4/$D$4</f>
        <v>0.10638297872340426</v>
      </c>
      <c r="I5" s="47">
        <f>I4/$D$4</f>
        <v>0</v>
      </c>
      <c r="J5" s="48">
        <f>J4/$D$4</f>
        <v>0.02127659574468085</v>
      </c>
      <c r="K5" s="48">
        <f>K4/$D$4</f>
        <v>0.18085106382978725</v>
      </c>
      <c r="L5" s="70">
        <f t="shared" si="0"/>
        <v>1</v>
      </c>
      <c r="M5" s="70"/>
    </row>
    <row r="6" spans="1:13" ht="17.25">
      <c r="A6" s="158"/>
      <c r="B6" s="14" t="s">
        <v>11</v>
      </c>
      <c r="C6" s="20">
        <f>D6/$D$8</f>
        <v>0.10476190476190476</v>
      </c>
      <c r="D6" s="14">
        <v>11</v>
      </c>
      <c r="E6" s="74"/>
      <c r="F6" s="75">
        <v>0</v>
      </c>
      <c r="G6" s="76">
        <v>0</v>
      </c>
      <c r="H6" s="77">
        <v>0</v>
      </c>
      <c r="I6" s="78">
        <v>0</v>
      </c>
      <c r="J6" s="79">
        <v>3</v>
      </c>
      <c r="K6" s="80">
        <v>8</v>
      </c>
      <c r="L6" s="70">
        <f t="shared" si="0"/>
        <v>11</v>
      </c>
      <c r="M6" s="70"/>
    </row>
    <row r="7" spans="1:13" ht="17.25">
      <c r="A7" s="81"/>
      <c r="B7" s="14"/>
      <c r="C7" s="20"/>
      <c r="D7" s="14"/>
      <c r="E7" s="72"/>
      <c r="F7" s="41">
        <f aca="true" t="shared" si="1" ref="F7:K7">F6/$D$6</f>
        <v>0</v>
      </c>
      <c r="G7" s="42">
        <f t="shared" si="1"/>
        <v>0</v>
      </c>
      <c r="H7" s="43">
        <f t="shared" si="1"/>
        <v>0</v>
      </c>
      <c r="I7" s="44">
        <f t="shared" si="1"/>
        <v>0</v>
      </c>
      <c r="J7" s="45">
        <f t="shared" si="1"/>
        <v>0.2727272727272727</v>
      </c>
      <c r="K7" s="46">
        <f t="shared" si="1"/>
        <v>0.7272727272727273</v>
      </c>
      <c r="L7" s="70">
        <f t="shared" si="0"/>
        <v>1</v>
      </c>
      <c r="M7" s="70"/>
    </row>
    <row r="8" spans="1:13" ht="17.25">
      <c r="A8" s="165" t="s">
        <v>19</v>
      </c>
      <c r="B8" s="166"/>
      <c r="C8" s="29">
        <f>D8/$D$8</f>
        <v>1</v>
      </c>
      <c r="D8" s="18">
        <f>SUM(D4:D6)</f>
        <v>105</v>
      </c>
      <c r="E8" s="82"/>
      <c r="F8" s="9">
        <f aca="true" t="shared" si="2" ref="F8:K8">F6+F4</f>
        <v>46</v>
      </c>
      <c r="G8" s="9">
        <f t="shared" si="2"/>
        <v>19</v>
      </c>
      <c r="H8" s="10">
        <f t="shared" si="2"/>
        <v>10</v>
      </c>
      <c r="I8" s="2">
        <f t="shared" si="2"/>
        <v>0</v>
      </c>
      <c r="J8" s="2">
        <f t="shared" si="2"/>
        <v>5</v>
      </c>
      <c r="K8" s="10">
        <f t="shared" si="2"/>
        <v>25</v>
      </c>
      <c r="L8" s="70">
        <f t="shared" si="0"/>
        <v>105</v>
      </c>
      <c r="M8" s="70"/>
    </row>
    <row r="9" spans="1:13" ht="17.25">
      <c r="A9" s="167"/>
      <c r="B9" s="168"/>
      <c r="C9" s="20"/>
      <c r="D9" s="14"/>
      <c r="E9" s="72"/>
      <c r="F9" s="47">
        <f aca="true" t="shared" si="3" ref="F9:K9">F8/$D$8</f>
        <v>0.4380952380952381</v>
      </c>
      <c r="G9" s="47">
        <f t="shared" si="3"/>
        <v>0.18095238095238095</v>
      </c>
      <c r="H9" s="48">
        <f t="shared" si="3"/>
        <v>0.09523809523809523</v>
      </c>
      <c r="I9" s="40">
        <f t="shared" si="3"/>
        <v>0</v>
      </c>
      <c r="J9" s="48">
        <f t="shared" si="3"/>
        <v>0.047619047619047616</v>
      </c>
      <c r="K9" s="48">
        <f t="shared" si="3"/>
        <v>0.23809523809523808</v>
      </c>
      <c r="L9" s="70">
        <f t="shared" si="0"/>
        <v>1</v>
      </c>
      <c r="M9" s="70"/>
    </row>
    <row r="10" spans="1:13" ht="17.25">
      <c r="A10" s="174" t="s">
        <v>18</v>
      </c>
      <c r="B10" s="175"/>
      <c r="C10" s="175"/>
      <c r="D10" s="175"/>
      <c r="E10" s="176"/>
      <c r="F10" s="67">
        <f>F9+G9+H9</f>
        <v>0.7142857142857143</v>
      </c>
      <c r="G10" s="5" t="s">
        <v>12</v>
      </c>
      <c r="H10" s="5"/>
      <c r="I10" s="49">
        <f>I9+J9</f>
        <v>0.047619047619047616</v>
      </c>
      <c r="J10" s="6" t="s">
        <v>13</v>
      </c>
      <c r="K10" s="50">
        <f>K9</f>
        <v>0.23809523809523808</v>
      </c>
      <c r="L10" s="70">
        <f t="shared" si="0"/>
        <v>1</v>
      </c>
      <c r="M10" s="70"/>
    </row>
    <row r="11" spans="1:13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  <c r="M11" s="70"/>
    </row>
    <row r="12" spans="1:13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  <c r="M12" s="70"/>
    </row>
    <row r="13" spans="1:13" ht="17.25">
      <c r="A13" s="70"/>
      <c r="E13" s="70"/>
      <c r="F13" s="31">
        <f>SUM(F5:H5)</f>
        <v>0.7978723404255319</v>
      </c>
      <c r="G13" s="32" t="s">
        <v>14</v>
      </c>
      <c r="H13" s="33"/>
      <c r="L13" s="70"/>
      <c r="M13" s="70"/>
    </row>
    <row r="14" spans="1:13" ht="17.25">
      <c r="A14" s="70"/>
      <c r="E14" s="70"/>
      <c r="F14" s="34">
        <f>SUM(F7:H7)</f>
        <v>0</v>
      </c>
      <c r="G14" s="35" t="s">
        <v>15</v>
      </c>
      <c r="H14" s="36"/>
      <c r="L14" s="70"/>
      <c r="M14" s="70"/>
    </row>
    <row r="15" spans="1:13" ht="17.25">
      <c r="A15" s="70"/>
      <c r="E15" s="70"/>
      <c r="F15" s="150" t="s">
        <v>65</v>
      </c>
      <c r="G15" s="38" t="s">
        <v>16</v>
      </c>
      <c r="H15" s="39"/>
      <c r="L15" s="70"/>
      <c r="M15" s="70"/>
    </row>
    <row r="16" spans="1:13" ht="17.25">
      <c r="A16" s="70"/>
      <c r="E16" s="70"/>
      <c r="L16" s="70"/>
      <c r="M16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L20"/>
  <sheetViews>
    <sheetView zoomScalePageLayoutView="0" workbookViewId="0" topLeftCell="A1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63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64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0.72</v>
      </c>
      <c r="D4" s="14">
        <v>18</v>
      </c>
      <c r="E4" s="72"/>
      <c r="F4" s="9">
        <v>5</v>
      </c>
      <c r="G4" s="9">
        <v>4</v>
      </c>
      <c r="H4" s="6">
        <v>6</v>
      </c>
      <c r="I4" s="9">
        <v>0</v>
      </c>
      <c r="J4" s="6">
        <v>0</v>
      </c>
      <c r="K4" s="73">
        <v>3</v>
      </c>
      <c r="L4" s="70"/>
    </row>
    <row r="5" spans="1:12" ht="17.25">
      <c r="A5" s="158"/>
      <c r="B5" s="14"/>
      <c r="C5" s="20"/>
      <c r="D5" s="14"/>
      <c r="E5" s="72"/>
      <c r="F5" s="66">
        <f>F4/D$4</f>
        <v>0.2777777777777778</v>
      </c>
      <c r="G5" s="47">
        <f>G4/$D$4</f>
        <v>0.2222222222222222</v>
      </c>
      <c r="H5" s="48">
        <f>H4/$D$4</f>
        <v>0.3333333333333333</v>
      </c>
      <c r="I5" s="47">
        <f>I4/$D$4</f>
        <v>0</v>
      </c>
      <c r="J5" s="48">
        <f>J4/$D$4</f>
        <v>0</v>
      </c>
      <c r="K5" s="48">
        <f>K4/$D$4</f>
        <v>0.16666666666666666</v>
      </c>
      <c r="L5" s="70"/>
    </row>
    <row r="6" spans="1:12" ht="17.25">
      <c r="A6" s="158"/>
      <c r="B6" s="14" t="s">
        <v>11</v>
      </c>
      <c r="C6" s="20">
        <f>D6/$D$8</f>
        <v>0.28</v>
      </c>
      <c r="D6" s="14">
        <v>7</v>
      </c>
      <c r="E6" s="74"/>
      <c r="F6" s="75">
        <v>0</v>
      </c>
      <c r="G6" s="76">
        <v>0</v>
      </c>
      <c r="H6" s="77">
        <v>0</v>
      </c>
      <c r="I6" s="78">
        <v>0</v>
      </c>
      <c r="J6" s="79">
        <v>0</v>
      </c>
      <c r="K6" s="80">
        <v>7</v>
      </c>
      <c r="L6" s="70"/>
    </row>
    <row r="7" spans="1:12" ht="17.25">
      <c r="A7" s="81"/>
      <c r="B7" s="14"/>
      <c r="C7" s="20"/>
      <c r="D7" s="14"/>
      <c r="E7" s="72"/>
      <c r="F7" s="41">
        <f aca="true" t="shared" si="0" ref="F7:K7">F6/$D$6</f>
        <v>0</v>
      </c>
      <c r="G7" s="42">
        <f t="shared" si="0"/>
        <v>0</v>
      </c>
      <c r="H7" s="43">
        <f t="shared" si="0"/>
        <v>0</v>
      </c>
      <c r="I7" s="44">
        <f t="shared" si="0"/>
        <v>0</v>
      </c>
      <c r="J7" s="45">
        <f t="shared" si="0"/>
        <v>0</v>
      </c>
      <c r="K7" s="46">
        <f t="shared" si="0"/>
        <v>1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D6+D4</f>
        <v>25</v>
      </c>
      <c r="E8" s="82"/>
      <c r="F8" s="9">
        <f aca="true" t="shared" si="1" ref="F8:K8">F6+F4</f>
        <v>5</v>
      </c>
      <c r="G8" s="9">
        <f t="shared" si="1"/>
        <v>4</v>
      </c>
      <c r="H8" s="10">
        <f t="shared" si="1"/>
        <v>6</v>
      </c>
      <c r="I8" s="2">
        <f t="shared" si="1"/>
        <v>0</v>
      </c>
      <c r="J8" s="10">
        <f t="shared" si="1"/>
        <v>0</v>
      </c>
      <c r="K8" s="10">
        <f t="shared" si="1"/>
        <v>10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2" ref="F9:K9">F8/$D$8</f>
        <v>0.2</v>
      </c>
      <c r="G9" s="47">
        <f t="shared" si="2"/>
        <v>0.16</v>
      </c>
      <c r="H9" s="48">
        <f t="shared" si="2"/>
        <v>0.24</v>
      </c>
      <c r="I9" s="40">
        <f t="shared" si="2"/>
        <v>0</v>
      </c>
      <c r="J9" s="48">
        <f t="shared" si="2"/>
        <v>0</v>
      </c>
      <c r="K9" s="48">
        <f t="shared" si="2"/>
        <v>0.4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0.6</v>
      </c>
      <c r="G10" s="5" t="s">
        <v>12</v>
      </c>
      <c r="H10" s="5"/>
      <c r="I10" s="49">
        <f>I9+J9</f>
        <v>0</v>
      </c>
      <c r="J10" s="6" t="s">
        <v>13</v>
      </c>
      <c r="K10" s="50">
        <f>K9</f>
        <v>0.4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0.8333333333333333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</v>
      </c>
      <c r="G14" s="35" t="s">
        <v>15</v>
      </c>
      <c r="H14" s="36"/>
      <c r="L14" s="70"/>
    </row>
    <row r="15" spans="1:12" ht="17.25">
      <c r="A15" s="70"/>
      <c r="E15" s="70"/>
      <c r="F15" s="149" t="s">
        <v>65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70"/>
      <c r="E17" s="70"/>
      <c r="L17" s="70"/>
    </row>
    <row r="18" spans="1:12" ht="17.25">
      <c r="A18" s="70"/>
      <c r="E18" s="70"/>
      <c r="L18" s="70"/>
    </row>
    <row r="19" spans="1:12" ht="17.25">
      <c r="A19" s="70"/>
      <c r="E19" s="70"/>
      <c r="L19" s="70"/>
    </row>
    <row r="20" spans="1:12" ht="17.25">
      <c r="A20" s="70"/>
      <c r="E20" s="70"/>
      <c r="L20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2"/>
  </sheetPr>
  <dimension ref="A1:K21"/>
  <sheetViews>
    <sheetView zoomScalePageLayoutView="0" workbookViewId="0" topLeftCell="A1">
      <selection activeCell="A19" sqref="A19:E21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1" ht="17.25">
      <c r="A1" s="27" t="s">
        <v>0</v>
      </c>
      <c r="B1" s="26"/>
      <c r="C1" s="25"/>
      <c r="D1" s="26"/>
      <c r="E1" s="68"/>
      <c r="F1" s="69" t="s">
        <v>66</v>
      </c>
      <c r="G1" s="52"/>
      <c r="H1" s="52"/>
      <c r="I1" s="51" t="s">
        <v>21</v>
      </c>
      <c r="J1" s="12"/>
      <c r="K1" s="13"/>
    </row>
    <row r="2" spans="1:11" ht="17.25">
      <c r="A2" s="19" t="s">
        <v>67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</row>
    <row r="3" spans="1:11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</row>
    <row r="4" spans="1:11" ht="17.25">
      <c r="A4" s="158"/>
      <c r="B4" s="14" t="s">
        <v>17</v>
      </c>
      <c r="C4" s="20">
        <f>D4/$D$8</f>
        <v>0.6785714285714286</v>
      </c>
      <c r="D4" s="14">
        <v>114</v>
      </c>
      <c r="E4" s="72"/>
      <c r="F4" s="9">
        <v>28</v>
      </c>
      <c r="G4" s="9">
        <v>37</v>
      </c>
      <c r="H4" s="6">
        <v>35</v>
      </c>
      <c r="I4" s="9">
        <v>6</v>
      </c>
      <c r="J4" s="6">
        <v>5</v>
      </c>
      <c r="K4" s="73">
        <v>3</v>
      </c>
    </row>
    <row r="5" spans="1:11" ht="17.25">
      <c r="A5" s="158"/>
      <c r="B5" s="14"/>
      <c r="C5" s="20"/>
      <c r="D5" s="14"/>
      <c r="E5" s="72"/>
      <c r="F5" s="66">
        <f>F4/D$4</f>
        <v>0.24561403508771928</v>
      </c>
      <c r="G5" s="47">
        <f>G4/$D$4</f>
        <v>0.32456140350877194</v>
      </c>
      <c r="H5" s="48">
        <f>H4/$D$4</f>
        <v>0.30701754385964913</v>
      </c>
      <c r="I5" s="47">
        <f>I4/$D$4</f>
        <v>0.05263157894736842</v>
      </c>
      <c r="J5" s="48">
        <f>J4/$D$4</f>
        <v>0.043859649122807015</v>
      </c>
      <c r="K5" s="48">
        <f>K4/$D$4</f>
        <v>0.02631578947368421</v>
      </c>
    </row>
    <row r="6" spans="1:11" ht="17.25">
      <c r="A6" s="158"/>
      <c r="B6" s="14" t="s">
        <v>11</v>
      </c>
      <c r="C6" s="20">
        <f>D6/$D$8</f>
        <v>0.32142857142857145</v>
      </c>
      <c r="D6" s="14">
        <v>54</v>
      </c>
      <c r="E6" s="74"/>
      <c r="F6" s="75">
        <v>1</v>
      </c>
      <c r="G6" s="76">
        <v>5</v>
      </c>
      <c r="H6" s="77">
        <v>17</v>
      </c>
      <c r="I6" s="78">
        <v>14</v>
      </c>
      <c r="J6" s="79">
        <v>14</v>
      </c>
      <c r="K6" s="80">
        <v>3</v>
      </c>
    </row>
    <row r="7" spans="1:11" ht="17.25">
      <c r="A7" s="81"/>
      <c r="B7" s="14"/>
      <c r="C7" s="20"/>
      <c r="D7" s="14"/>
      <c r="E7" s="72"/>
      <c r="F7" s="41">
        <f aca="true" t="shared" si="0" ref="F7:K7">F6/$D$6</f>
        <v>0.018518518518518517</v>
      </c>
      <c r="G7" s="42">
        <f t="shared" si="0"/>
        <v>0.09259259259259259</v>
      </c>
      <c r="H7" s="43">
        <f t="shared" si="0"/>
        <v>0.3148148148148148</v>
      </c>
      <c r="I7" s="44">
        <f t="shared" si="0"/>
        <v>0.25925925925925924</v>
      </c>
      <c r="J7" s="45">
        <f t="shared" si="0"/>
        <v>0.25925925925925924</v>
      </c>
      <c r="K7" s="46">
        <f t="shared" si="0"/>
        <v>0.05555555555555555</v>
      </c>
    </row>
    <row r="8" spans="1:11" ht="17.25">
      <c r="A8" s="220" t="s">
        <v>99</v>
      </c>
      <c r="B8" s="221"/>
      <c r="C8" s="29">
        <f>D8/$D$8</f>
        <v>1</v>
      </c>
      <c r="D8" s="18">
        <f>D6+D4</f>
        <v>168</v>
      </c>
      <c r="E8" s="82"/>
      <c r="F8" s="9">
        <f aca="true" t="shared" si="1" ref="F8:K8">F6+F4</f>
        <v>29</v>
      </c>
      <c r="G8" s="9">
        <f t="shared" si="1"/>
        <v>42</v>
      </c>
      <c r="H8" s="10">
        <f t="shared" si="1"/>
        <v>52</v>
      </c>
      <c r="I8" s="2">
        <f t="shared" si="1"/>
        <v>20</v>
      </c>
      <c r="J8" s="10">
        <f t="shared" si="1"/>
        <v>19</v>
      </c>
      <c r="K8" s="10">
        <f t="shared" si="1"/>
        <v>6</v>
      </c>
    </row>
    <row r="9" spans="1:11" ht="17.25">
      <c r="A9" s="222"/>
      <c r="B9" s="223"/>
      <c r="C9" s="20"/>
      <c r="D9" s="14"/>
      <c r="E9" s="72"/>
      <c r="F9" s="47">
        <f aca="true" t="shared" si="2" ref="F9:K9">F8/$D$8</f>
        <v>0.17261904761904762</v>
      </c>
      <c r="G9" s="47">
        <f t="shared" si="2"/>
        <v>0.25</v>
      </c>
      <c r="H9" s="48">
        <f t="shared" si="2"/>
        <v>0.30952380952380953</v>
      </c>
      <c r="I9" s="40">
        <f t="shared" si="2"/>
        <v>0.11904761904761904</v>
      </c>
      <c r="J9" s="48">
        <f t="shared" si="2"/>
        <v>0.1130952380952381</v>
      </c>
      <c r="K9" s="48">
        <f t="shared" si="2"/>
        <v>0.03571428571428571</v>
      </c>
    </row>
    <row r="10" spans="1:11" ht="17.25">
      <c r="A10" s="174" t="s">
        <v>18</v>
      </c>
      <c r="B10" s="175"/>
      <c r="C10" s="175"/>
      <c r="D10" s="175"/>
      <c r="E10" s="176"/>
      <c r="F10" s="67">
        <f>F9+G9+H9</f>
        <v>0.7321428571428572</v>
      </c>
      <c r="G10" s="5" t="s">
        <v>12</v>
      </c>
      <c r="H10" s="5"/>
      <c r="I10" s="49">
        <f>I9+J9</f>
        <v>0.23214285714285715</v>
      </c>
      <c r="J10" s="6" t="s">
        <v>13</v>
      </c>
      <c r="K10" s="50">
        <f>K9</f>
        <v>0.03571428571428571</v>
      </c>
    </row>
    <row r="11" spans="1:11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</row>
    <row r="12" spans="1:11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</row>
    <row r="13" spans="1:8" ht="17.25">
      <c r="A13" s="70"/>
      <c r="E13" s="70"/>
      <c r="F13" s="31">
        <f>F5+G5+H5</f>
        <v>0.8771929824561404</v>
      </c>
      <c r="G13" s="32" t="s">
        <v>14</v>
      </c>
      <c r="H13" s="33"/>
    </row>
    <row r="14" spans="1:8" ht="17.25">
      <c r="A14" s="70"/>
      <c r="E14" s="70"/>
      <c r="F14" s="147">
        <f>F7+G7+H7</f>
        <v>0.42592592592592593</v>
      </c>
      <c r="G14" s="35" t="s">
        <v>15</v>
      </c>
      <c r="H14" s="36"/>
    </row>
    <row r="15" spans="1:8" ht="17.25">
      <c r="A15" s="70"/>
      <c r="E15" s="70"/>
      <c r="F15" s="148">
        <f>F13/F14</f>
        <v>2.059496567505721</v>
      </c>
      <c r="G15" s="38" t="s">
        <v>16</v>
      </c>
      <c r="H15" s="39"/>
    </row>
    <row r="16" spans="1:5" ht="17.25">
      <c r="A16" s="70"/>
      <c r="E16" s="70"/>
    </row>
    <row r="17" spans="1:11" ht="17.25">
      <c r="A17" s="165" t="s">
        <v>100</v>
      </c>
      <c r="B17" s="166"/>
      <c r="C17" s="29"/>
      <c r="D17" s="18">
        <f>SUM(F17:K17)</f>
        <v>150</v>
      </c>
      <c r="E17" s="82"/>
      <c r="F17" s="154">
        <v>43</v>
      </c>
      <c r="G17" s="5">
        <v>44</v>
      </c>
      <c r="H17" s="6">
        <v>32</v>
      </c>
      <c r="I17" s="154">
        <v>13</v>
      </c>
      <c r="J17" s="6">
        <v>12</v>
      </c>
      <c r="K17" s="73">
        <v>6</v>
      </c>
    </row>
    <row r="18" spans="1:11" ht="17.25">
      <c r="A18" s="167"/>
      <c r="B18" s="168"/>
      <c r="C18" s="151"/>
      <c r="D18" s="152"/>
      <c r="E18" s="153"/>
      <c r="F18" s="66">
        <f aca="true" t="shared" si="3" ref="F18:K18">F17/$D$17</f>
        <v>0.2866666666666667</v>
      </c>
      <c r="G18" s="47">
        <f t="shared" si="3"/>
        <v>0.29333333333333333</v>
      </c>
      <c r="H18" s="48">
        <f t="shared" si="3"/>
        <v>0.21333333333333335</v>
      </c>
      <c r="I18" s="66">
        <f t="shared" si="3"/>
        <v>0.08666666666666667</v>
      </c>
      <c r="J18" s="48">
        <f t="shared" si="3"/>
        <v>0.08</v>
      </c>
      <c r="K18" s="155">
        <f t="shared" si="3"/>
        <v>0.04</v>
      </c>
    </row>
    <row r="19" spans="1:11" ht="17.25">
      <c r="A19" s="174" t="s">
        <v>18</v>
      </c>
      <c r="B19" s="175"/>
      <c r="C19" s="175"/>
      <c r="D19" s="175"/>
      <c r="E19" s="176"/>
      <c r="F19" s="67">
        <f>F18+G18+H18</f>
        <v>0.7933333333333334</v>
      </c>
      <c r="G19" s="5" t="s">
        <v>12</v>
      </c>
      <c r="H19" s="5"/>
      <c r="I19" s="49">
        <f>I18+J18</f>
        <v>0.16666666666666669</v>
      </c>
      <c r="J19" s="6" t="s">
        <v>13</v>
      </c>
      <c r="K19" s="50">
        <f>K18</f>
        <v>0.04</v>
      </c>
    </row>
    <row r="20" spans="1:11" ht="17.25">
      <c r="A20" s="177"/>
      <c r="B20" s="178"/>
      <c r="C20" s="178"/>
      <c r="D20" s="178"/>
      <c r="E20" s="179"/>
      <c r="F20" s="169" t="s">
        <v>8</v>
      </c>
      <c r="G20" s="170"/>
      <c r="H20" s="171"/>
      <c r="I20" s="159" t="s">
        <v>9</v>
      </c>
      <c r="J20" s="160"/>
      <c r="K20" s="183" t="s">
        <v>20</v>
      </c>
    </row>
    <row r="21" spans="1:11" ht="17.25">
      <c r="A21" s="180"/>
      <c r="B21" s="181"/>
      <c r="C21" s="181"/>
      <c r="D21" s="181"/>
      <c r="E21" s="182"/>
      <c r="F21" s="172"/>
      <c r="G21" s="172"/>
      <c r="H21" s="173"/>
      <c r="I21" s="161"/>
      <c r="J21" s="162"/>
      <c r="K21" s="184"/>
    </row>
  </sheetData>
  <sheetProtection/>
  <mergeCells count="12">
    <mergeCell ref="A3:A6"/>
    <mergeCell ref="I11:J12"/>
    <mergeCell ref="K2:K3"/>
    <mergeCell ref="A8:B9"/>
    <mergeCell ref="F11:H12"/>
    <mergeCell ref="A10:E12"/>
    <mergeCell ref="K11:K12"/>
    <mergeCell ref="K20:K21"/>
    <mergeCell ref="A17:B18"/>
    <mergeCell ref="A19:E21"/>
    <mergeCell ref="F20:H21"/>
    <mergeCell ref="I20:J21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</sheetPr>
  <dimension ref="A1:K22"/>
  <sheetViews>
    <sheetView zoomScalePageLayoutView="0" workbookViewId="0" topLeftCell="A46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1" ht="17.25">
      <c r="A1" s="27" t="s">
        <v>0</v>
      </c>
      <c r="B1" s="26"/>
      <c r="C1" s="25"/>
      <c r="D1" s="26"/>
      <c r="E1" s="68"/>
      <c r="F1" s="69" t="s">
        <v>68</v>
      </c>
      <c r="G1" s="52"/>
      <c r="H1" s="52"/>
      <c r="I1" s="51" t="s">
        <v>21</v>
      </c>
      <c r="J1" s="12"/>
      <c r="K1" s="13"/>
    </row>
    <row r="2" spans="1:11" ht="17.25">
      <c r="A2" s="19" t="s">
        <v>1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</row>
    <row r="3" spans="1:11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</row>
    <row r="4" spans="1:11" ht="17.25">
      <c r="A4" s="158"/>
      <c r="B4" s="14" t="s">
        <v>17</v>
      </c>
      <c r="C4" s="20">
        <f>D4/$D$8</f>
        <v>0.6718146718146718</v>
      </c>
      <c r="D4" s="14">
        <v>174</v>
      </c>
      <c r="E4" s="72"/>
      <c r="F4" s="9">
        <v>33</v>
      </c>
      <c r="G4" s="9">
        <v>73</v>
      </c>
      <c r="H4" s="6">
        <v>40</v>
      </c>
      <c r="I4" s="9">
        <v>7</v>
      </c>
      <c r="J4" s="6">
        <v>7</v>
      </c>
      <c r="K4" s="73">
        <v>14</v>
      </c>
    </row>
    <row r="5" spans="1:11" ht="17.25">
      <c r="A5" s="158"/>
      <c r="B5" s="14"/>
      <c r="C5" s="20"/>
      <c r="D5" s="14"/>
      <c r="E5" s="72"/>
      <c r="F5" s="66">
        <f>F4/D$4</f>
        <v>0.1896551724137931</v>
      </c>
      <c r="G5" s="47">
        <f>G4/$D$4</f>
        <v>0.41954022988505746</v>
      </c>
      <c r="H5" s="48">
        <f>H4/$D$4</f>
        <v>0.22988505747126436</v>
      </c>
      <c r="I5" s="47">
        <f>I4/$D$4</f>
        <v>0.040229885057471264</v>
      </c>
      <c r="J5" s="48">
        <f>J4/$D$4</f>
        <v>0.040229885057471264</v>
      </c>
      <c r="K5" s="48">
        <f>K4/$D$4</f>
        <v>0.08045977011494253</v>
      </c>
    </row>
    <row r="6" spans="1:11" ht="17.25">
      <c r="A6" s="158"/>
      <c r="B6" s="14" t="s">
        <v>11</v>
      </c>
      <c r="C6" s="20">
        <f>D6/$D$8</f>
        <v>0.3281853281853282</v>
      </c>
      <c r="D6" s="14">
        <v>85</v>
      </c>
      <c r="E6" s="74"/>
      <c r="F6" s="75">
        <v>1</v>
      </c>
      <c r="G6" s="76">
        <v>6</v>
      </c>
      <c r="H6" s="77">
        <v>24</v>
      </c>
      <c r="I6" s="78">
        <v>17</v>
      </c>
      <c r="J6" s="79">
        <v>16</v>
      </c>
      <c r="K6" s="80">
        <v>21</v>
      </c>
    </row>
    <row r="7" spans="1:11" ht="17.25">
      <c r="A7" s="81"/>
      <c r="B7" s="14"/>
      <c r="C7" s="20"/>
      <c r="D7" s="14"/>
      <c r="E7" s="72"/>
      <c r="F7" s="41">
        <f aca="true" t="shared" si="0" ref="F7:K7">F6/$D$6</f>
        <v>0.011764705882352941</v>
      </c>
      <c r="G7" s="42">
        <f t="shared" si="0"/>
        <v>0.07058823529411765</v>
      </c>
      <c r="H7" s="43">
        <f t="shared" si="0"/>
        <v>0.2823529411764706</v>
      </c>
      <c r="I7" s="44">
        <f t="shared" si="0"/>
        <v>0.2</v>
      </c>
      <c r="J7" s="45">
        <f t="shared" si="0"/>
        <v>0.18823529411764706</v>
      </c>
      <c r="K7" s="46">
        <f t="shared" si="0"/>
        <v>0.24705882352941178</v>
      </c>
    </row>
    <row r="8" spans="1:11" ht="17.25">
      <c r="A8" s="165" t="s">
        <v>19</v>
      </c>
      <c r="B8" s="166"/>
      <c r="C8" s="29">
        <f>D8/$D$8</f>
        <v>1</v>
      </c>
      <c r="D8" s="18">
        <f>D6+D4</f>
        <v>259</v>
      </c>
      <c r="E8" s="82"/>
      <c r="F8" s="9">
        <f aca="true" t="shared" si="1" ref="F8:K8">F6+F4</f>
        <v>34</v>
      </c>
      <c r="G8" s="9">
        <f t="shared" si="1"/>
        <v>79</v>
      </c>
      <c r="H8" s="10">
        <f t="shared" si="1"/>
        <v>64</v>
      </c>
      <c r="I8" s="2">
        <f t="shared" si="1"/>
        <v>24</v>
      </c>
      <c r="J8" s="10">
        <f t="shared" si="1"/>
        <v>23</v>
      </c>
      <c r="K8" s="10">
        <f t="shared" si="1"/>
        <v>35</v>
      </c>
    </row>
    <row r="9" spans="1:11" ht="17.25">
      <c r="A9" s="167"/>
      <c r="B9" s="168"/>
      <c r="C9" s="20"/>
      <c r="D9" s="14"/>
      <c r="E9" s="72"/>
      <c r="F9" s="47">
        <f aca="true" t="shared" si="2" ref="F9:K9">F8/$D$8</f>
        <v>0.13127413127413126</v>
      </c>
      <c r="G9" s="47">
        <f t="shared" si="2"/>
        <v>0.305019305019305</v>
      </c>
      <c r="H9" s="48">
        <f t="shared" si="2"/>
        <v>0.2471042471042471</v>
      </c>
      <c r="I9" s="40">
        <f t="shared" si="2"/>
        <v>0.09266409266409266</v>
      </c>
      <c r="J9" s="48">
        <f t="shared" si="2"/>
        <v>0.0888030888030888</v>
      </c>
      <c r="K9" s="48">
        <f t="shared" si="2"/>
        <v>0.13513513513513514</v>
      </c>
    </row>
    <row r="10" spans="1:11" ht="17.25">
      <c r="A10" s="174" t="s">
        <v>18</v>
      </c>
      <c r="B10" s="175"/>
      <c r="C10" s="175"/>
      <c r="D10" s="175"/>
      <c r="E10" s="176"/>
      <c r="F10" s="67">
        <f>F9+G9+H9</f>
        <v>0.6833976833976834</v>
      </c>
      <c r="G10" s="5" t="s">
        <v>12</v>
      </c>
      <c r="H10" s="5"/>
      <c r="I10" s="49">
        <f>I9+J9</f>
        <v>0.18146718146718147</v>
      </c>
      <c r="J10" s="6" t="s">
        <v>13</v>
      </c>
      <c r="K10" s="50">
        <f>K9</f>
        <v>0.13513513513513514</v>
      </c>
    </row>
    <row r="11" spans="1:11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</row>
    <row r="12" spans="1:11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</row>
    <row r="13" spans="1:8" ht="17.25">
      <c r="A13" s="70"/>
      <c r="E13" s="70"/>
      <c r="F13" s="31">
        <f>F5+G5+H5</f>
        <v>0.8390804597701149</v>
      </c>
      <c r="G13" s="32" t="s">
        <v>14</v>
      </c>
      <c r="H13" s="33"/>
    </row>
    <row r="14" spans="1:8" ht="17.25">
      <c r="A14" s="70"/>
      <c r="E14" s="70"/>
      <c r="F14" s="147">
        <f>F7+G7+H7</f>
        <v>0.36470588235294116</v>
      </c>
      <c r="G14" s="35" t="s">
        <v>15</v>
      </c>
      <c r="H14" s="36"/>
    </row>
    <row r="15" spans="1:8" ht="17.25">
      <c r="A15" s="70"/>
      <c r="E15" s="70"/>
      <c r="F15" s="37">
        <f>F13/F14</f>
        <v>2.300704486466444</v>
      </c>
      <c r="G15" s="38" t="s">
        <v>16</v>
      </c>
      <c r="H15" s="39"/>
    </row>
    <row r="16" spans="1:5" ht="17.25">
      <c r="A16" s="70"/>
      <c r="E16" s="70"/>
    </row>
    <row r="17" spans="1:5" ht="17.25">
      <c r="A17" s="70"/>
      <c r="E17" s="70"/>
    </row>
    <row r="18" spans="1:5" ht="17.25">
      <c r="A18" s="70"/>
      <c r="E18" s="70"/>
    </row>
    <row r="19" spans="1:5" ht="17.25">
      <c r="A19" s="70"/>
      <c r="E19" s="70"/>
    </row>
    <row r="20" spans="1:5" ht="17.25">
      <c r="A20" s="70"/>
      <c r="E20" s="70"/>
    </row>
    <row r="21" spans="1:5" ht="17.25">
      <c r="A21" s="70"/>
      <c r="E21" s="70"/>
    </row>
    <row r="22" spans="1:5" ht="17.25">
      <c r="A22" s="70"/>
      <c r="E22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</sheetPr>
  <dimension ref="A1:L22"/>
  <sheetViews>
    <sheetView zoomScalePageLayoutView="0" workbookViewId="0" topLeftCell="A64">
      <selection activeCell="K16" sqref="A1:K16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69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70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0.6746031746031746</v>
      </c>
      <c r="D4" s="14">
        <v>170</v>
      </c>
      <c r="E4" s="72"/>
      <c r="F4" s="9">
        <v>30</v>
      </c>
      <c r="G4" s="9">
        <v>62</v>
      </c>
      <c r="H4" s="6">
        <v>56</v>
      </c>
      <c r="I4" s="9">
        <v>9</v>
      </c>
      <c r="J4" s="6">
        <v>5</v>
      </c>
      <c r="K4" s="73">
        <v>8</v>
      </c>
      <c r="L4" s="70"/>
    </row>
    <row r="5" spans="1:12" ht="17.25">
      <c r="A5" s="158"/>
      <c r="B5" s="14"/>
      <c r="C5" s="20"/>
      <c r="D5" s="14"/>
      <c r="E5" s="72"/>
      <c r="F5" s="66">
        <f>F4/D$4</f>
        <v>0.17647058823529413</v>
      </c>
      <c r="G5" s="47">
        <f>G4/$D$4</f>
        <v>0.36470588235294116</v>
      </c>
      <c r="H5" s="48">
        <f>H4/$D$4</f>
        <v>0.32941176470588235</v>
      </c>
      <c r="I5" s="47">
        <f>I4/$D$4</f>
        <v>0.052941176470588235</v>
      </c>
      <c r="J5" s="48">
        <f>J4/$D$4</f>
        <v>0.029411764705882353</v>
      </c>
      <c r="K5" s="48">
        <f>K4/$D$4</f>
        <v>0.047058823529411764</v>
      </c>
      <c r="L5" s="70"/>
    </row>
    <row r="6" spans="1:12" ht="17.25">
      <c r="A6" s="158"/>
      <c r="B6" s="14" t="s">
        <v>11</v>
      </c>
      <c r="C6" s="20">
        <f>D6/$D$8</f>
        <v>0.3253968253968254</v>
      </c>
      <c r="D6" s="14">
        <v>82</v>
      </c>
      <c r="E6" s="74"/>
      <c r="F6" s="75">
        <v>0</v>
      </c>
      <c r="G6" s="76">
        <v>3</v>
      </c>
      <c r="H6" s="77">
        <v>22</v>
      </c>
      <c r="I6" s="78">
        <v>23</v>
      </c>
      <c r="J6" s="79">
        <v>20</v>
      </c>
      <c r="K6" s="80">
        <v>14</v>
      </c>
      <c r="L6" s="70"/>
    </row>
    <row r="7" spans="1:12" ht="17.25">
      <c r="A7" s="81"/>
      <c r="B7" s="14"/>
      <c r="C7" s="20"/>
      <c r="D7" s="14"/>
      <c r="E7" s="72"/>
      <c r="F7" s="41">
        <f aca="true" t="shared" si="0" ref="F7:K7">F6/$D$6</f>
        <v>0</v>
      </c>
      <c r="G7" s="42">
        <f t="shared" si="0"/>
        <v>0.036585365853658534</v>
      </c>
      <c r="H7" s="43">
        <f t="shared" si="0"/>
        <v>0.2682926829268293</v>
      </c>
      <c r="I7" s="44">
        <f t="shared" si="0"/>
        <v>0.2804878048780488</v>
      </c>
      <c r="J7" s="45">
        <f t="shared" si="0"/>
        <v>0.24390243902439024</v>
      </c>
      <c r="K7" s="46">
        <f t="shared" si="0"/>
        <v>0.17073170731707318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D6+D4</f>
        <v>252</v>
      </c>
      <c r="E8" s="82"/>
      <c r="F8" s="9">
        <f aca="true" t="shared" si="1" ref="F8:K8">F6+F4</f>
        <v>30</v>
      </c>
      <c r="G8" s="9">
        <f t="shared" si="1"/>
        <v>65</v>
      </c>
      <c r="H8" s="10">
        <f t="shared" si="1"/>
        <v>78</v>
      </c>
      <c r="I8" s="2">
        <f t="shared" si="1"/>
        <v>32</v>
      </c>
      <c r="J8" s="10">
        <f t="shared" si="1"/>
        <v>25</v>
      </c>
      <c r="K8" s="10">
        <f t="shared" si="1"/>
        <v>22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2" ref="F9:K9">F8/$D$8</f>
        <v>0.11904761904761904</v>
      </c>
      <c r="G9" s="47">
        <f t="shared" si="2"/>
        <v>0.25793650793650796</v>
      </c>
      <c r="H9" s="48">
        <f t="shared" si="2"/>
        <v>0.30952380952380953</v>
      </c>
      <c r="I9" s="40">
        <f t="shared" si="2"/>
        <v>0.12698412698412698</v>
      </c>
      <c r="J9" s="48">
        <f t="shared" si="2"/>
        <v>0.0992063492063492</v>
      </c>
      <c r="K9" s="48">
        <f t="shared" si="2"/>
        <v>0.0873015873015873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0.6865079365079365</v>
      </c>
      <c r="G10" s="5" t="s">
        <v>12</v>
      </c>
      <c r="H10" s="5"/>
      <c r="I10" s="49">
        <f>I9+J9</f>
        <v>0.22619047619047616</v>
      </c>
      <c r="J10" s="6" t="s">
        <v>13</v>
      </c>
      <c r="K10" s="50">
        <f>K9</f>
        <v>0.0873015873015873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0.8705882352941177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0.3048780487804878</v>
      </c>
      <c r="G14" s="35" t="s">
        <v>15</v>
      </c>
      <c r="H14" s="36"/>
      <c r="L14" s="70"/>
    </row>
    <row r="15" spans="1:12" ht="17.25">
      <c r="A15" s="70"/>
      <c r="E15" s="70"/>
      <c r="F15" s="148">
        <f>F13/F14</f>
        <v>2.855529411764706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70"/>
      <c r="E17" s="70"/>
      <c r="L17" s="70"/>
    </row>
    <row r="18" spans="1:12" ht="17.25">
      <c r="A18" s="70"/>
      <c r="E18" s="70"/>
      <c r="L18" s="70"/>
    </row>
    <row r="19" spans="1:12" ht="17.25">
      <c r="A19" s="70"/>
      <c r="E19" s="70"/>
      <c r="L19" s="70"/>
    </row>
    <row r="20" spans="1:12" ht="17.25">
      <c r="A20" s="70"/>
      <c r="E20" s="70"/>
      <c r="L20" s="70"/>
    </row>
    <row r="21" spans="1:12" ht="17.25">
      <c r="A21" s="70"/>
      <c r="E21" s="70"/>
      <c r="L21" s="70"/>
    </row>
    <row r="22" spans="1:12" ht="17.25">
      <c r="A22" s="70"/>
      <c r="E22" s="70"/>
      <c r="L22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</sheetPr>
  <dimension ref="A1:L22"/>
  <sheetViews>
    <sheetView zoomScalePageLayoutView="0" workbookViewId="0" topLeftCell="A8">
      <selection activeCell="A24" sqref="A24:IV119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97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71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0.7233009708737864</v>
      </c>
      <c r="D4" s="14">
        <v>149</v>
      </c>
      <c r="E4" s="72"/>
      <c r="F4" s="9">
        <v>28</v>
      </c>
      <c r="G4" s="9">
        <v>34</v>
      </c>
      <c r="H4" s="6">
        <v>49</v>
      </c>
      <c r="I4" s="9">
        <v>9</v>
      </c>
      <c r="J4" s="6">
        <v>15</v>
      </c>
      <c r="K4" s="73">
        <v>14</v>
      </c>
      <c r="L4" s="70"/>
    </row>
    <row r="5" spans="1:12" ht="17.25">
      <c r="A5" s="158"/>
      <c r="B5" s="14"/>
      <c r="C5" s="20"/>
      <c r="D5" s="14"/>
      <c r="E5" s="72"/>
      <c r="F5" s="66">
        <f>F4/D$4</f>
        <v>0.18791946308724833</v>
      </c>
      <c r="G5" s="47">
        <f>G4/$D$4</f>
        <v>0.22818791946308725</v>
      </c>
      <c r="H5" s="48">
        <f>H4/$D$4</f>
        <v>0.3288590604026846</v>
      </c>
      <c r="I5" s="47">
        <f>I4/$D$4</f>
        <v>0.06040268456375839</v>
      </c>
      <c r="J5" s="48">
        <f>J4/$D$4</f>
        <v>0.10067114093959731</v>
      </c>
      <c r="K5" s="48">
        <f>K4/$D$4</f>
        <v>0.09395973154362416</v>
      </c>
      <c r="L5" s="70"/>
    </row>
    <row r="6" spans="1:12" ht="17.25">
      <c r="A6" s="158"/>
      <c r="B6" s="14" t="s">
        <v>11</v>
      </c>
      <c r="C6" s="20">
        <f>D6/$D$8</f>
        <v>0.2766990291262136</v>
      </c>
      <c r="D6" s="14">
        <v>57</v>
      </c>
      <c r="E6" s="74"/>
      <c r="F6" s="75">
        <v>0</v>
      </c>
      <c r="G6" s="76">
        <v>2</v>
      </c>
      <c r="H6" s="77">
        <v>11</v>
      </c>
      <c r="I6" s="78">
        <v>5</v>
      </c>
      <c r="J6" s="79">
        <v>15</v>
      </c>
      <c r="K6" s="80">
        <v>24</v>
      </c>
      <c r="L6" s="70"/>
    </row>
    <row r="7" spans="1:12" ht="17.25">
      <c r="A7" s="81"/>
      <c r="B7" s="14"/>
      <c r="C7" s="20"/>
      <c r="D7" s="14"/>
      <c r="E7" s="72"/>
      <c r="F7" s="41">
        <f aca="true" t="shared" si="0" ref="F7:K7">F6/$D$6</f>
        <v>0</v>
      </c>
      <c r="G7" s="42">
        <f t="shared" si="0"/>
        <v>0.03508771929824561</v>
      </c>
      <c r="H7" s="43">
        <f t="shared" si="0"/>
        <v>0.19298245614035087</v>
      </c>
      <c r="I7" s="44">
        <f t="shared" si="0"/>
        <v>0.08771929824561403</v>
      </c>
      <c r="J7" s="45">
        <f t="shared" si="0"/>
        <v>0.2631578947368421</v>
      </c>
      <c r="K7" s="46">
        <f t="shared" si="0"/>
        <v>0.42105263157894735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D6+D4</f>
        <v>206</v>
      </c>
      <c r="E8" s="82"/>
      <c r="F8" s="9">
        <f aca="true" t="shared" si="1" ref="F8:K8">F6+F4</f>
        <v>28</v>
      </c>
      <c r="G8" s="9">
        <f t="shared" si="1"/>
        <v>36</v>
      </c>
      <c r="H8" s="10">
        <f t="shared" si="1"/>
        <v>60</v>
      </c>
      <c r="I8" s="2">
        <f t="shared" si="1"/>
        <v>14</v>
      </c>
      <c r="J8" s="10">
        <f t="shared" si="1"/>
        <v>30</v>
      </c>
      <c r="K8" s="10">
        <f t="shared" si="1"/>
        <v>38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2" ref="F9:K9">F8/$D$8</f>
        <v>0.13592233009708737</v>
      </c>
      <c r="G9" s="47">
        <f t="shared" si="2"/>
        <v>0.17475728155339806</v>
      </c>
      <c r="H9" s="48">
        <f t="shared" si="2"/>
        <v>0.2912621359223301</v>
      </c>
      <c r="I9" s="40">
        <f t="shared" si="2"/>
        <v>0.06796116504854369</v>
      </c>
      <c r="J9" s="48">
        <f t="shared" si="2"/>
        <v>0.14563106796116504</v>
      </c>
      <c r="K9" s="48">
        <f t="shared" si="2"/>
        <v>0.18446601941747573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0.6019417475728155</v>
      </c>
      <c r="G10" s="5" t="s">
        <v>12</v>
      </c>
      <c r="H10" s="5"/>
      <c r="I10" s="49">
        <f>I9+J9</f>
        <v>0.21359223300970873</v>
      </c>
      <c r="J10" s="6" t="s">
        <v>13</v>
      </c>
      <c r="K10" s="50">
        <f>K9</f>
        <v>0.18446601941747573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0.7449664429530202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0.22807017543859648</v>
      </c>
      <c r="G14" s="35" t="s">
        <v>15</v>
      </c>
      <c r="H14" s="36"/>
      <c r="L14" s="70"/>
    </row>
    <row r="15" spans="1:12" ht="17.25">
      <c r="A15" s="70"/>
      <c r="E15" s="70"/>
      <c r="F15" s="148">
        <f>F13/F14</f>
        <v>3.266391326794012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 customHeight="1">
      <c r="A17" s="165" t="s">
        <v>100</v>
      </c>
      <c r="B17" s="166"/>
      <c r="C17" s="29"/>
      <c r="D17" s="18">
        <f>SUM(F17:K17)</f>
        <v>263</v>
      </c>
      <c r="E17" s="82"/>
      <c r="F17" s="154">
        <v>46</v>
      </c>
      <c r="G17" s="5">
        <v>59</v>
      </c>
      <c r="H17" s="6">
        <v>65</v>
      </c>
      <c r="I17" s="154">
        <v>29</v>
      </c>
      <c r="J17" s="6">
        <v>30</v>
      </c>
      <c r="K17" s="73">
        <v>34</v>
      </c>
      <c r="L17" s="70"/>
    </row>
    <row r="18" spans="1:12" ht="17.25">
      <c r="A18" s="167"/>
      <c r="B18" s="168"/>
      <c r="C18" s="151"/>
      <c r="D18" s="152"/>
      <c r="E18" s="153"/>
      <c r="F18" s="66">
        <f aca="true" t="shared" si="3" ref="F18:K18">F17/$D$17</f>
        <v>0.17490494296577946</v>
      </c>
      <c r="G18" s="47">
        <f t="shared" si="3"/>
        <v>0.22433460076045628</v>
      </c>
      <c r="H18" s="48">
        <f t="shared" si="3"/>
        <v>0.24714828897338403</v>
      </c>
      <c r="I18" s="66">
        <f t="shared" si="3"/>
        <v>0.11026615969581749</v>
      </c>
      <c r="J18" s="48">
        <f t="shared" si="3"/>
        <v>0.11406844106463879</v>
      </c>
      <c r="K18" s="155">
        <f t="shared" si="3"/>
        <v>0.12927756653992395</v>
      </c>
      <c r="L18" s="70"/>
    </row>
    <row r="19" spans="1:12" ht="17.25" customHeight="1">
      <c r="A19" s="174" t="s">
        <v>18</v>
      </c>
      <c r="B19" s="175"/>
      <c r="C19" s="175"/>
      <c r="D19" s="175"/>
      <c r="E19" s="176"/>
      <c r="F19" s="67">
        <f>F18+G18+H18</f>
        <v>0.6463878326996197</v>
      </c>
      <c r="G19" s="5" t="s">
        <v>12</v>
      </c>
      <c r="H19" s="5"/>
      <c r="I19" s="49">
        <f>I18+J18</f>
        <v>0.22433460076045628</v>
      </c>
      <c r="J19" s="6" t="s">
        <v>13</v>
      </c>
      <c r="K19" s="50">
        <f>K18</f>
        <v>0.12927756653992395</v>
      </c>
      <c r="L19" s="70"/>
    </row>
    <row r="20" spans="1:12" ht="17.25" customHeight="1">
      <c r="A20" s="177"/>
      <c r="B20" s="178"/>
      <c r="C20" s="178"/>
      <c r="D20" s="178"/>
      <c r="E20" s="179"/>
      <c r="F20" s="169" t="s">
        <v>8</v>
      </c>
      <c r="G20" s="170"/>
      <c r="H20" s="171"/>
      <c r="I20" s="159" t="s">
        <v>9</v>
      </c>
      <c r="J20" s="160"/>
      <c r="K20" s="183" t="s">
        <v>20</v>
      </c>
      <c r="L20" s="70"/>
    </row>
    <row r="21" spans="1:12" ht="17.25">
      <c r="A21" s="180"/>
      <c r="B21" s="181"/>
      <c r="C21" s="181"/>
      <c r="D21" s="181"/>
      <c r="E21" s="182"/>
      <c r="F21" s="172"/>
      <c r="G21" s="172"/>
      <c r="H21" s="173"/>
      <c r="I21" s="161"/>
      <c r="J21" s="162"/>
      <c r="K21" s="184"/>
      <c r="L21" s="70"/>
    </row>
    <row r="22" spans="1:12" ht="17.25">
      <c r="A22" s="70"/>
      <c r="E22" s="70"/>
      <c r="L22" s="70"/>
    </row>
  </sheetData>
  <sheetProtection/>
  <mergeCells count="12">
    <mergeCell ref="A3:A6"/>
    <mergeCell ref="I11:J12"/>
    <mergeCell ref="K2:K3"/>
    <mergeCell ref="A8:B9"/>
    <mergeCell ref="F11:H12"/>
    <mergeCell ref="A10:E12"/>
    <mergeCell ref="K11:K12"/>
    <mergeCell ref="K20:K21"/>
    <mergeCell ref="A17:B18"/>
    <mergeCell ref="A19:E21"/>
    <mergeCell ref="F20:H21"/>
    <mergeCell ref="I20:J21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</sheetPr>
  <dimension ref="A1:K22"/>
  <sheetViews>
    <sheetView zoomScalePageLayoutView="0" workbookViewId="0" topLeftCell="A37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1" ht="17.25">
      <c r="A1" s="27" t="s">
        <v>0</v>
      </c>
      <c r="B1" s="26"/>
      <c r="C1" s="25"/>
      <c r="D1" s="26"/>
      <c r="E1" s="68"/>
      <c r="F1" s="69" t="s">
        <v>72</v>
      </c>
      <c r="G1" s="52"/>
      <c r="H1" s="52"/>
      <c r="I1" s="51" t="s">
        <v>21</v>
      </c>
      <c r="J1" s="12"/>
      <c r="K1" s="13"/>
    </row>
    <row r="2" spans="1:11" ht="17.25">
      <c r="A2" s="19" t="s">
        <v>73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</row>
    <row r="3" spans="1:11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</row>
    <row r="4" spans="1:11" ht="17.25">
      <c r="A4" s="158"/>
      <c r="B4" s="14" t="s">
        <v>17</v>
      </c>
      <c r="C4" s="20">
        <f>D4/$D$8</f>
        <v>0.8099173553719008</v>
      </c>
      <c r="D4" s="14">
        <v>392</v>
      </c>
      <c r="E4" s="72"/>
      <c r="F4" s="9">
        <v>157</v>
      </c>
      <c r="G4" s="9">
        <v>128</v>
      </c>
      <c r="H4" s="6">
        <v>71</v>
      </c>
      <c r="I4" s="9">
        <v>17</v>
      </c>
      <c r="J4" s="6">
        <v>14</v>
      </c>
      <c r="K4" s="73">
        <v>5</v>
      </c>
    </row>
    <row r="5" spans="1:11" ht="17.25">
      <c r="A5" s="158"/>
      <c r="B5" s="14"/>
      <c r="C5" s="20"/>
      <c r="D5" s="14"/>
      <c r="E5" s="72"/>
      <c r="F5" s="66">
        <f>F4/D$4</f>
        <v>0.4005102040816326</v>
      </c>
      <c r="G5" s="47">
        <f>G4/$D$4</f>
        <v>0.32653061224489793</v>
      </c>
      <c r="H5" s="48">
        <f>H4/$D$4</f>
        <v>0.18112244897959184</v>
      </c>
      <c r="I5" s="47">
        <f>I4/$D$4</f>
        <v>0.04336734693877551</v>
      </c>
      <c r="J5" s="48">
        <f>J4/$D$4</f>
        <v>0.03571428571428571</v>
      </c>
      <c r="K5" s="48">
        <f>K4/$D$4</f>
        <v>0.012755102040816327</v>
      </c>
    </row>
    <row r="6" spans="1:11" ht="17.25">
      <c r="A6" s="158"/>
      <c r="B6" s="14" t="s">
        <v>11</v>
      </c>
      <c r="C6" s="20">
        <f>D6/$D$8</f>
        <v>0.19008264462809918</v>
      </c>
      <c r="D6" s="14">
        <v>92</v>
      </c>
      <c r="E6" s="74"/>
      <c r="F6" s="75">
        <v>2</v>
      </c>
      <c r="G6" s="76">
        <v>6</v>
      </c>
      <c r="H6" s="77">
        <v>16</v>
      </c>
      <c r="I6" s="78">
        <v>22</v>
      </c>
      <c r="J6" s="79">
        <v>27</v>
      </c>
      <c r="K6" s="80">
        <v>19</v>
      </c>
    </row>
    <row r="7" spans="1:11" ht="17.25">
      <c r="A7" s="81"/>
      <c r="B7" s="14"/>
      <c r="C7" s="20"/>
      <c r="D7" s="14"/>
      <c r="E7" s="72"/>
      <c r="F7" s="41">
        <f aca="true" t="shared" si="0" ref="F7:K7">F6/$D$6</f>
        <v>0.021739130434782608</v>
      </c>
      <c r="G7" s="42">
        <f t="shared" si="0"/>
        <v>0.06521739130434782</v>
      </c>
      <c r="H7" s="43">
        <f t="shared" si="0"/>
        <v>0.17391304347826086</v>
      </c>
      <c r="I7" s="44">
        <f t="shared" si="0"/>
        <v>0.2391304347826087</v>
      </c>
      <c r="J7" s="45">
        <f t="shared" si="0"/>
        <v>0.29347826086956524</v>
      </c>
      <c r="K7" s="46">
        <f t="shared" si="0"/>
        <v>0.20652173913043478</v>
      </c>
    </row>
    <row r="8" spans="1:11" ht="17.25">
      <c r="A8" s="165" t="s">
        <v>19</v>
      </c>
      <c r="B8" s="166"/>
      <c r="C8" s="29">
        <f>D8/$D$8</f>
        <v>1</v>
      </c>
      <c r="D8" s="18">
        <f>D6+D4</f>
        <v>484</v>
      </c>
      <c r="E8" s="82"/>
      <c r="F8" s="9">
        <f aca="true" t="shared" si="1" ref="F8:K8">F6+F4</f>
        <v>159</v>
      </c>
      <c r="G8" s="9">
        <f t="shared" si="1"/>
        <v>134</v>
      </c>
      <c r="H8" s="10">
        <f t="shared" si="1"/>
        <v>87</v>
      </c>
      <c r="I8" s="2">
        <f t="shared" si="1"/>
        <v>39</v>
      </c>
      <c r="J8" s="10">
        <f t="shared" si="1"/>
        <v>41</v>
      </c>
      <c r="K8" s="10">
        <f t="shared" si="1"/>
        <v>24</v>
      </c>
    </row>
    <row r="9" spans="1:11" ht="17.25">
      <c r="A9" s="167"/>
      <c r="B9" s="168"/>
      <c r="C9" s="20"/>
      <c r="D9" s="14"/>
      <c r="E9" s="72"/>
      <c r="F9" s="47">
        <f aca="true" t="shared" si="2" ref="F9:K9">F8/$D$8</f>
        <v>0.3285123966942149</v>
      </c>
      <c r="G9" s="47">
        <f t="shared" si="2"/>
        <v>0.2768595041322314</v>
      </c>
      <c r="H9" s="48">
        <f t="shared" si="2"/>
        <v>0.1797520661157025</v>
      </c>
      <c r="I9" s="40">
        <f t="shared" si="2"/>
        <v>0.08057851239669421</v>
      </c>
      <c r="J9" s="48">
        <f t="shared" si="2"/>
        <v>0.08471074380165289</v>
      </c>
      <c r="K9" s="48">
        <f t="shared" si="2"/>
        <v>0.049586776859504134</v>
      </c>
    </row>
    <row r="10" spans="1:11" ht="17.25">
      <c r="A10" s="174" t="s">
        <v>18</v>
      </c>
      <c r="B10" s="175"/>
      <c r="C10" s="175"/>
      <c r="D10" s="175"/>
      <c r="E10" s="176"/>
      <c r="F10" s="67">
        <f>F9+G9+H9</f>
        <v>0.7851239669421488</v>
      </c>
      <c r="G10" s="5" t="s">
        <v>12</v>
      </c>
      <c r="H10" s="5"/>
      <c r="I10" s="49">
        <f>I9+J9</f>
        <v>0.1652892561983471</v>
      </c>
      <c r="J10" s="6" t="s">
        <v>13</v>
      </c>
      <c r="K10" s="50">
        <f>K9</f>
        <v>0.049586776859504134</v>
      </c>
    </row>
    <row r="11" spans="1:11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</row>
    <row r="12" spans="1:11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</row>
    <row r="13" spans="1:8" ht="17.25">
      <c r="A13" s="70"/>
      <c r="E13" s="70"/>
      <c r="F13" s="31">
        <f>F5+G5+H5</f>
        <v>0.9081632653061223</v>
      </c>
      <c r="G13" s="32" t="s">
        <v>14</v>
      </c>
      <c r="H13" s="33"/>
    </row>
    <row r="14" spans="1:8" ht="17.25">
      <c r="A14" s="70"/>
      <c r="E14" s="70"/>
      <c r="F14" s="147">
        <f>F7+G7+H7</f>
        <v>0.2608695652173913</v>
      </c>
      <c r="G14" s="35" t="s">
        <v>15</v>
      </c>
      <c r="H14" s="36"/>
    </row>
    <row r="15" spans="1:8" ht="17.25">
      <c r="A15" s="70"/>
      <c r="E15" s="70"/>
      <c r="F15" s="148">
        <f>F13/F14</f>
        <v>3.4812925170068025</v>
      </c>
      <c r="G15" s="38" t="s">
        <v>16</v>
      </c>
      <c r="H15" s="39"/>
    </row>
    <row r="16" spans="1:5" ht="17.25">
      <c r="A16" s="70"/>
      <c r="E16" s="70"/>
    </row>
    <row r="17" spans="1:5" ht="17.25">
      <c r="A17" s="70"/>
      <c r="E17" s="70"/>
    </row>
    <row r="18" spans="1:5" ht="17.25">
      <c r="A18" s="70"/>
      <c r="E18" s="70"/>
    </row>
    <row r="19" spans="1:5" ht="17.25">
      <c r="A19" s="70"/>
      <c r="E19" s="70"/>
    </row>
    <row r="20" spans="1:5" ht="17.25">
      <c r="A20" s="70"/>
      <c r="E20" s="70"/>
    </row>
    <row r="21" spans="1:5" ht="17.25">
      <c r="A21" s="70"/>
      <c r="E21" s="70"/>
    </row>
    <row r="22" spans="1:5" ht="17.25">
      <c r="A22" s="70"/>
      <c r="E22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L22"/>
  <sheetViews>
    <sheetView zoomScalePageLayoutView="0" workbookViewId="0" topLeftCell="A49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74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75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0.8295454545454546</v>
      </c>
      <c r="D4" s="14">
        <v>73</v>
      </c>
      <c r="E4" s="72"/>
      <c r="F4" s="9">
        <v>14</v>
      </c>
      <c r="G4" s="9">
        <v>39</v>
      </c>
      <c r="H4" s="6">
        <v>17</v>
      </c>
      <c r="I4" s="9">
        <v>0</v>
      </c>
      <c r="J4" s="6">
        <v>1</v>
      </c>
      <c r="K4" s="73">
        <v>2</v>
      </c>
      <c r="L4" s="70"/>
    </row>
    <row r="5" spans="1:12" ht="17.25">
      <c r="A5" s="158"/>
      <c r="B5" s="14"/>
      <c r="C5" s="20"/>
      <c r="D5" s="14"/>
      <c r="E5" s="72"/>
      <c r="F5" s="66">
        <f>F4/D$4</f>
        <v>0.1917808219178082</v>
      </c>
      <c r="G5" s="47">
        <f>G4/$D$4</f>
        <v>0.5342465753424658</v>
      </c>
      <c r="H5" s="48">
        <f>H4/$D$4</f>
        <v>0.2328767123287671</v>
      </c>
      <c r="I5" s="47">
        <f>I4/$D$4</f>
        <v>0</v>
      </c>
      <c r="J5" s="48">
        <f>J4/$D$4</f>
        <v>0.0136986301369863</v>
      </c>
      <c r="K5" s="48">
        <f>K4/$D$4</f>
        <v>0.0273972602739726</v>
      </c>
      <c r="L5" s="70"/>
    </row>
    <row r="6" spans="1:12" ht="17.25">
      <c r="A6" s="158"/>
      <c r="B6" s="14" t="s">
        <v>11</v>
      </c>
      <c r="C6" s="20">
        <f>D6/$D$8</f>
        <v>0.17045454545454544</v>
      </c>
      <c r="D6" s="14">
        <v>15</v>
      </c>
      <c r="E6" s="74"/>
      <c r="F6" s="75">
        <v>0</v>
      </c>
      <c r="G6" s="76">
        <v>0</v>
      </c>
      <c r="H6" s="77">
        <v>4</v>
      </c>
      <c r="I6" s="78">
        <v>3</v>
      </c>
      <c r="J6" s="79">
        <v>5</v>
      </c>
      <c r="K6" s="80">
        <v>3</v>
      </c>
      <c r="L6" s="70"/>
    </row>
    <row r="7" spans="1:12" ht="17.25">
      <c r="A7" s="81"/>
      <c r="B7" s="14"/>
      <c r="C7" s="20"/>
      <c r="D7" s="14"/>
      <c r="E7" s="72"/>
      <c r="F7" s="41">
        <f aca="true" t="shared" si="0" ref="F7:K7">F6/$D$6</f>
        <v>0</v>
      </c>
      <c r="G7" s="42">
        <f t="shared" si="0"/>
        <v>0</v>
      </c>
      <c r="H7" s="43">
        <f t="shared" si="0"/>
        <v>0.26666666666666666</v>
      </c>
      <c r="I7" s="44">
        <f t="shared" si="0"/>
        <v>0.2</v>
      </c>
      <c r="J7" s="45">
        <f t="shared" si="0"/>
        <v>0.3333333333333333</v>
      </c>
      <c r="K7" s="46">
        <f t="shared" si="0"/>
        <v>0.2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D6+D4</f>
        <v>88</v>
      </c>
      <c r="E8" s="82"/>
      <c r="F8" s="9">
        <f aca="true" t="shared" si="1" ref="F8:K8">F6+F4</f>
        <v>14</v>
      </c>
      <c r="G8" s="9">
        <f t="shared" si="1"/>
        <v>39</v>
      </c>
      <c r="H8" s="10">
        <f t="shared" si="1"/>
        <v>21</v>
      </c>
      <c r="I8" s="2">
        <f t="shared" si="1"/>
        <v>3</v>
      </c>
      <c r="J8" s="10">
        <f t="shared" si="1"/>
        <v>6</v>
      </c>
      <c r="K8" s="10">
        <f t="shared" si="1"/>
        <v>5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2" ref="F9:K9">F8/$D$8</f>
        <v>0.1590909090909091</v>
      </c>
      <c r="G9" s="47">
        <f t="shared" si="2"/>
        <v>0.4431818181818182</v>
      </c>
      <c r="H9" s="48">
        <f t="shared" si="2"/>
        <v>0.23863636363636365</v>
      </c>
      <c r="I9" s="40">
        <f t="shared" si="2"/>
        <v>0.03409090909090909</v>
      </c>
      <c r="J9" s="48">
        <f t="shared" si="2"/>
        <v>0.06818181818181818</v>
      </c>
      <c r="K9" s="48">
        <f t="shared" si="2"/>
        <v>0.056818181818181816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0.8409090909090909</v>
      </c>
      <c r="G10" s="5" t="s">
        <v>12</v>
      </c>
      <c r="H10" s="5"/>
      <c r="I10" s="49">
        <f>I9+J9</f>
        <v>0.10227272727272727</v>
      </c>
      <c r="J10" s="6" t="s">
        <v>13</v>
      </c>
      <c r="K10" s="50">
        <f>K9</f>
        <v>0.056818181818181816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0.9589041095890412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0.26666666666666666</v>
      </c>
      <c r="G14" s="35" t="s">
        <v>15</v>
      </c>
      <c r="H14" s="36"/>
      <c r="L14" s="70"/>
    </row>
    <row r="15" spans="1:12" ht="17.25">
      <c r="A15" s="70"/>
      <c r="E15" s="70"/>
      <c r="F15" s="37">
        <f>F13/F14</f>
        <v>3.5958904109589045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70"/>
      <c r="E17" s="70"/>
      <c r="L17" s="70"/>
    </row>
    <row r="18" spans="1:12" ht="17.25">
      <c r="A18" s="70"/>
      <c r="E18" s="70"/>
      <c r="L18" s="70"/>
    </row>
    <row r="19" spans="1:12" ht="17.25">
      <c r="A19" s="70"/>
      <c r="E19" s="70"/>
      <c r="L19" s="70"/>
    </row>
    <row r="20" spans="1:12" ht="17.25">
      <c r="A20" s="70"/>
      <c r="E20" s="70"/>
      <c r="L20" s="70"/>
    </row>
    <row r="21" spans="1:12" ht="17.25">
      <c r="A21" s="70"/>
      <c r="E21" s="70"/>
      <c r="L21" s="70"/>
    </row>
    <row r="22" spans="1:12" ht="17.25">
      <c r="A22" s="70"/>
      <c r="E22" s="70"/>
      <c r="L22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</sheetPr>
  <dimension ref="A1:M22"/>
  <sheetViews>
    <sheetView zoomScalePageLayoutView="0" workbookViewId="0" topLeftCell="A49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3" ht="17.25">
      <c r="A1" s="27" t="s">
        <v>0</v>
      </c>
      <c r="B1" s="26"/>
      <c r="C1" s="25"/>
      <c r="D1" s="26"/>
      <c r="E1" s="68"/>
      <c r="F1" s="69" t="s">
        <v>76</v>
      </c>
      <c r="G1" s="52"/>
      <c r="H1" s="52"/>
      <c r="I1" s="51" t="s">
        <v>21</v>
      </c>
      <c r="J1" s="12"/>
      <c r="K1" s="13"/>
      <c r="L1" s="70"/>
      <c r="M1" s="70"/>
    </row>
    <row r="2" spans="1:13" ht="17.25">
      <c r="A2" s="19" t="s">
        <v>77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  <c r="M2" s="70"/>
    </row>
    <row r="3" spans="1:13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  <c r="M3" s="70"/>
    </row>
    <row r="4" spans="1:13" ht="17.25">
      <c r="A4" s="158"/>
      <c r="B4" s="14" t="s">
        <v>17</v>
      </c>
      <c r="C4" s="20">
        <f>D4/$D$8</f>
        <v>0.6968085106382979</v>
      </c>
      <c r="D4" s="14">
        <v>131</v>
      </c>
      <c r="E4" s="72"/>
      <c r="F4" s="9">
        <v>43</v>
      </c>
      <c r="G4" s="9">
        <v>41</v>
      </c>
      <c r="H4" s="6">
        <v>30</v>
      </c>
      <c r="I4" s="9">
        <v>6</v>
      </c>
      <c r="J4" s="6">
        <v>3</v>
      </c>
      <c r="K4" s="73">
        <v>8</v>
      </c>
      <c r="L4" s="70"/>
      <c r="M4" s="70"/>
    </row>
    <row r="5" spans="1:13" ht="17.25">
      <c r="A5" s="158"/>
      <c r="B5" s="14"/>
      <c r="C5" s="20"/>
      <c r="D5" s="14"/>
      <c r="E5" s="72"/>
      <c r="F5" s="66">
        <f>F4/D$4</f>
        <v>0.3282442748091603</v>
      </c>
      <c r="G5" s="47">
        <f>G4/$D$4</f>
        <v>0.31297709923664124</v>
      </c>
      <c r="H5" s="48">
        <f>H4/$D$4</f>
        <v>0.22900763358778625</v>
      </c>
      <c r="I5" s="47">
        <f>I4/$D$4</f>
        <v>0.04580152671755725</v>
      </c>
      <c r="J5" s="48">
        <f>J4/$D$4</f>
        <v>0.022900763358778626</v>
      </c>
      <c r="K5" s="48">
        <f>K4/$D$4</f>
        <v>0.061068702290076333</v>
      </c>
      <c r="L5" s="70"/>
      <c r="M5" s="70"/>
    </row>
    <row r="6" spans="1:13" ht="17.25">
      <c r="A6" s="158"/>
      <c r="B6" s="14" t="s">
        <v>11</v>
      </c>
      <c r="C6" s="20">
        <f>D6/$D$8</f>
        <v>0.30319148936170215</v>
      </c>
      <c r="D6" s="14">
        <v>57</v>
      </c>
      <c r="E6" s="74"/>
      <c r="F6" s="75">
        <v>0</v>
      </c>
      <c r="G6" s="76">
        <v>1</v>
      </c>
      <c r="H6" s="77">
        <v>12</v>
      </c>
      <c r="I6" s="78">
        <v>6</v>
      </c>
      <c r="J6" s="79">
        <v>16</v>
      </c>
      <c r="K6" s="80">
        <v>22</v>
      </c>
      <c r="L6" s="70"/>
      <c r="M6" s="70"/>
    </row>
    <row r="7" spans="1:13" ht="17.25">
      <c r="A7" s="81"/>
      <c r="B7" s="14"/>
      <c r="C7" s="20"/>
      <c r="D7" s="14"/>
      <c r="E7" s="72"/>
      <c r="F7" s="41">
        <f aca="true" t="shared" si="0" ref="F7:K7">F6/$D$6</f>
        <v>0</v>
      </c>
      <c r="G7" s="42">
        <f t="shared" si="0"/>
        <v>0.017543859649122806</v>
      </c>
      <c r="H7" s="43">
        <f t="shared" si="0"/>
        <v>0.21052631578947367</v>
      </c>
      <c r="I7" s="44">
        <f t="shared" si="0"/>
        <v>0.10526315789473684</v>
      </c>
      <c r="J7" s="45">
        <f t="shared" si="0"/>
        <v>0.2807017543859649</v>
      </c>
      <c r="K7" s="46">
        <f t="shared" si="0"/>
        <v>0.38596491228070173</v>
      </c>
      <c r="L7" s="70"/>
      <c r="M7" s="70"/>
    </row>
    <row r="8" spans="1:13" ht="17.25">
      <c r="A8" s="165" t="s">
        <v>19</v>
      </c>
      <c r="B8" s="166"/>
      <c r="C8" s="29">
        <f>D8/$D$8</f>
        <v>1</v>
      </c>
      <c r="D8" s="18">
        <f>D6+D4</f>
        <v>188</v>
      </c>
      <c r="E8" s="82"/>
      <c r="F8" s="9">
        <f aca="true" t="shared" si="1" ref="F8:K8">F6+F4</f>
        <v>43</v>
      </c>
      <c r="G8" s="9">
        <f t="shared" si="1"/>
        <v>42</v>
      </c>
      <c r="H8" s="10">
        <f t="shared" si="1"/>
        <v>42</v>
      </c>
      <c r="I8" s="2">
        <f t="shared" si="1"/>
        <v>12</v>
      </c>
      <c r="J8" s="10">
        <f t="shared" si="1"/>
        <v>19</v>
      </c>
      <c r="K8" s="10">
        <f t="shared" si="1"/>
        <v>30</v>
      </c>
      <c r="L8" s="70"/>
      <c r="M8" s="70"/>
    </row>
    <row r="9" spans="1:13" ht="17.25">
      <c r="A9" s="167"/>
      <c r="B9" s="168"/>
      <c r="C9" s="20"/>
      <c r="D9" s="14"/>
      <c r="E9" s="72"/>
      <c r="F9" s="47">
        <f aca="true" t="shared" si="2" ref="F9:K9">F8/$D$8</f>
        <v>0.22872340425531915</v>
      </c>
      <c r="G9" s="47">
        <f t="shared" si="2"/>
        <v>0.22340425531914893</v>
      </c>
      <c r="H9" s="48">
        <f t="shared" si="2"/>
        <v>0.22340425531914893</v>
      </c>
      <c r="I9" s="40">
        <f t="shared" si="2"/>
        <v>0.06382978723404255</v>
      </c>
      <c r="J9" s="48">
        <f t="shared" si="2"/>
        <v>0.10106382978723404</v>
      </c>
      <c r="K9" s="48">
        <f t="shared" si="2"/>
        <v>0.1595744680851064</v>
      </c>
      <c r="L9" s="70"/>
      <c r="M9" s="70"/>
    </row>
    <row r="10" spans="1:13" ht="17.25">
      <c r="A10" s="174" t="s">
        <v>18</v>
      </c>
      <c r="B10" s="175"/>
      <c r="C10" s="175"/>
      <c r="D10" s="175"/>
      <c r="E10" s="176"/>
      <c r="F10" s="67">
        <f>F9+G9+H9</f>
        <v>0.675531914893617</v>
      </c>
      <c r="G10" s="5" t="s">
        <v>12</v>
      </c>
      <c r="H10" s="5"/>
      <c r="I10" s="49">
        <f>I9+J9</f>
        <v>0.16489361702127658</v>
      </c>
      <c r="J10" s="6" t="s">
        <v>13</v>
      </c>
      <c r="K10" s="50">
        <f>K9</f>
        <v>0.1595744680851064</v>
      </c>
      <c r="L10" s="70"/>
      <c r="M10" s="70"/>
    </row>
    <row r="11" spans="1:13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  <c r="M11" s="70"/>
    </row>
    <row r="12" spans="1:13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  <c r="M12" s="70"/>
    </row>
    <row r="13" spans="1:13" ht="17.25">
      <c r="A13" s="70"/>
      <c r="E13" s="70"/>
      <c r="F13" s="31">
        <f>F5+G5+H5</f>
        <v>0.8702290076335877</v>
      </c>
      <c r="G13" s="32" t="s">
        <v>14</v>
      </c>
      <c r="H13" s="33"/>
      <c r="L13" s="70"/>
      <c r="M13" s="70"/>
    </row>
    <row r="14" spans="1:13" ht="17.25">
      <c r="A14" s="70"/>
      <c r="E14" s="70"/>
      <c r="F14" s="147">
        <f>F7+G7+H7</f>
        <v>0.22807017543859648</v>
      </c>
      <c r="G14" s="35" t="s">
        <v>15</v>
      </c>
      <c r="H14" s="36"/>
      <c r="L14" s="70"/>
      <c r="M14" s="70"/>
    </row>
    <row r="15" spans="1:13" ht="17.25">
      <c r="A15" s="70"/>
      <c r="E15" s="70"/>
      <c r="F15" s="148">
        <f>F13/F14</f>
        <v>3.8156194950088076</v>
      </c>
      <c r="G15" s="38" t="s">
        <v>16</v>
      </c>
      <c r="H15" s="39"/>
      <c r="L15" s="70"/>
      <c r="M15" s="70"/>
    </row>
    <row r="16" spans="1:13" ht="17.25">
      <c r="A16" s="70"/>
      <c r="E16" s="70"/>
      <c r="L16" s="70"/>
      <c r="M16" s="70"/>
    </row>
    <row r="17" spans="1:13" ht="17.25">
      <c r="A17" s="70"/>
      <c r="E17" s="70"/>
      <c r="L17" s="70"/>
      <c r="M17" s="70"/>
    </row>
    <row r="18" spans="1:13" ht="17.25">
      <c r="A18" s="70"/>
      <c r="E18" s="70"/>
      <c r="L18" s="70"/>
      <c r="M18" s="70"/>
    </row>
    <row r="19" spans="1:13" ht="17.25">
      <c r="A19" s="70"/>
      <c r="E19" s="70"/>
      <c r="L19" s="70"/>
      <c r="M19" s="70"/>
    </row>
    <row r="20" spans="1:13" ht="17.25">
      <c r="A20" s="70"/>
      <c r="E20" s="70"/>
      <c r="L20" s="70"/>
      <c r="M20" s="70"/>
    </row>
    <row r="21" spans="1:13" ht="17.25">
      <c r="A21" s="70"/>
      <c r="E21" s="70"/>
      <c r="L21" s="70"/>
      <c r="M21" s="70"/>
    </row>
    <row r="22" spans="1:13" ht="17.25">
      <c r="A22" s="70"/>
      <c r="E22" s="70"/>
      <c r="L22" s="70"/>
      <c r="M22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2"/>
  </sheetPr>
  <dimension ref="A1:M22"/>
  <sheetViews>
    <sheetView zoomScalePageLayoutView="0" workbookViewId="0" topLeftCell="A43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3" ht="17.25">
      <c r="A1" s="27" t="s">
        <v>0</v>
      </c>
      <c r="B1" s="26"/>
      <c r="C1" s="25"/>
      <c r="D1" s="26"/>
      <c r="E1" s="68"/>
      <c r="F1" s="69" t="s">
        <v>78</v>
      </c>
      <c r="G1" s="52"/>
      <c r="H1" s="52"/>
      <c r="I1" s="51" t="s">
        <v>21</v>
      </c>
      <c r="J1" s="12"/>
      <c r="K1" s="13"/>
      <c r="L1" s="70"/>
      <c r="M1" s="70"/>
    </row>
    <row r="2" spans="1:13" ht="17.25">
      <c r="A2" s="19" t="s">
        <v>79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  <c r="M2" s="70"/>
    </row>
    <row r="3" spans="1:13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  <c r="M3" s="70"/>
    </row>
    <row r="4" spans="1:13" ht="17.25">
      <c r="A4" s="158"/>
      <c r="B4" s="14" t="s">
        <v>17</v>
      </c>
      <c r="C4" s="20">
        <f>D4/$D$8</f>
        <v>0.7601476014760148</v>
      </c>
      <c r="D4" s="14">
        <v>206</v>
      </c>
      <c r="E4" s="72">
        <v>40</v>
      </c>
      <c r="F4" s="9">
        <v>40</v>
      </c>
      <c r="G4" s="9">
        <v>58</v>
      </c>
      <c r="H4" s="6">
        <v>71</v>
      </c>
      <c r="I4" s="9">
        <v>25</v>
      </c>
      <c r="J4" s="6">
        <v>5</v>
      </c>
      <c r="K4" s="73">
        <v>7</v>
      </c>
      <c r="L4" s="70"/>
      <c r="M4" s="70"/>
    </row>
    <row r="5" spans="1:13" ht="17.25">
      <c r="A5" s="158"/>
      <c r="B5" s="14"/>
      <c r="C5" s="20"/>
      <c r="D5" s="14"/>
      <c r="E5" s="72"/>
      <c r="F5" s="66">
        <f>F4/D$4</f>
        <v>0.1941747572815534</v>
      </c>
      <c r="G5" s="47">
        <f>G4/$D$4</f>
        <v>0.2815533980582524</v>
      </c>
      <c r="H5" s="48">
        <f>H4/$D$4</f>
        <v>0.3446601941747573</v>
      </c>
      <c r="I5" s="47">
        <f>I4/$D$4</f>
        <v>0.12135922330097088</v>
      </c>
      <c r="J5" s="48">
        <f>J4/$D$4</f>
        <v>0.024271844660194174</v>
      </c>
      <c r="K5" s="48">
        <f>K4/$D$4</f>
        <v>0.03398058252427184</v>
      </c>
      <c r="L5" s="70"/>
      <c r="M5" s="70"/>
    </row>
    <row r="6" spans="1:13" ht="17.25">
      <c r="A6" s="158"/>
      <c r="B6" s="14" t="s">
        <v>11</v>
      </c>
      <c r="C6" s="20">
        <f>D6/$D$8</f>
        <v>0.23985239852398524</v>
      </c>
      <c r="D6" s="14">
        <v>65</v>
      </c>
      <c r="E6" s="74">
        <v>0</v>
      </c>
      <c r="F6" s="75">
        <v>0</v>
      </c>
      <c r="G6" s="76">
        <v>2</v>
      </c>
      <c r="H6" s="77">
        <v>12</v>
      </c>
      <c r="I6" s="78">
        <v>20</v>
      </c>
      <c r="J6" s="79">
        <v>18</v>
      </c>
      <c r="K6" s="80">
        <v>13</v>
      </c>
      <c r="L6" s="70"/>
      <c r="M6" s="70"/>
    </row>
    <row r="7" spans="1:13" ht="17.25">
      <c r="A7" s="81"/>
      <c r="B7" s="14"/>
      <c r="C7" s="20"/>
      <c r="D7" s="14"/>
      <c r="E7" s="72"/>
      <c r="F7" s="41">
        <f aca="true" t="shared" si="0" ref="F7:K7">F6/$D$6</f>
        <v>0</v>
      </c>
      <c r="G7" s="42">
        <f t="shared" si="0"/>
        <v>0.03076923076923077</v>
      </c>
      <c r="H7" s="43">
        <f t="shared" si="0"/>
        <v>0.18461538461538463</v>
      </c>
      <c r="I7" s="44">
        <f t="shared" si="0"/>
        <v>0.3076923076923077</v>
      </c>
      <c r="J7" s="45">
        <f t="shared" si="0"/>
        <v>0.27692307692307694</v>
      </c>
      <c r="K7" s="46">
        <f t="shared" si="0"/>
        <v>0.2</v>
      </c>
      <c r="L7" s="70"/>
      <c r="M7" s="70"/>
    </row>
    <row r="8" spans="1:13" ht="17.25">
      <c r="A8" s="165" t="s">
        <v>19</v>
      </c>
      <c r="B8" s="166"/>
      <c r="C8" s="29">
        <f>D8/$D$8</f>
        <v>1</v>
      </c>
      <c r="D8" s="18">
        <f>D6+D4</f>
        <v>271</v>
      </c>
      <c r="E8" s="82"/>
      <c r="F8" s="9">
        <f aca="true" t="shared" si="1" ref="F8:K8">F6+F4</f>
        <v>40</v>
      </c>
      <c r="G8" s="9">
        <f t="shared" si="1"/>
        <v>60</v>
      </c>
      <c r="H8" s="10">
        <f t="shared" si="1"/>
        <v>83</v>
      </c>
      <c r="I8" s="2">
        <f t="shared" si="1"/>
        <v>45</v>
      </c>
      <c r="J8" s="10">
        <f t="shared" si="1"/>
        <v>23</v>
      </c>
      <c r="K8" s="10">
        <f t="shared" si="1"/>
        <v>20</v>
      </c>
      <c r="L8" s="70"/>
      <c r="M8" s="70"/>
    </row>
    <row r="9" spans="1:13" ht="17.25">
      <c r="A9" s="167"/>
      <c r="B9" s="168"/>
      <c r="C9" s="20"/>
      <c r="D9" s="14"/>
      <c r="E9" s="72"/>
      <c r="F9" s="47">
        <f aca="true" t="shared" si="2" ref="F9:K9">F8/$D$8</f>
        <v>0.14760147601476015</v>
      </c>
      <c r="G9" s="47">
        <f t="shared" si="2"/>
        <v>0.22140221402214022</v>
      </c>
      <c r="H9" s="48">
        <f t="shared" si="2"/>
        <v>0.3062730627306273</v>
      </c>
      <c r="I9" s="40">
        <f t="shared" si="2"/>
        <v>0.16605166051660517</v>
      </c>
      <c r="J9" s="48">
        <f t="shared" si="2"/>
        <v>0.08487084870848709</v>
      </c>
      <c r="K9" s="48">
        <f t="shared" si="2"/>
        <v>0.07380073800738007</v>
      </c>
      <c r="L9" s="70"/>
      <c r="M9" s="70"/>
    </row>
    <row r="10" spans="1:13" ht="17.25">
      <c r="A10" s="174" t="s">
        <v>18</v>
      </c>
      <c r="B10" s="175"/>
      <c r="C10" s="175"/>
      <c r="D10" s="175"/>
      <c r="E10" s="176"/>
      <c r="F10" s="67">
        <f>F9+G9+H9</f>
        <v>0.6752767527675276</v>
      </c>
      <c r="G10" s="5" t="s">
        <v>12</v>
      </c>
      <c r="H10" s="5"/>
      <c r="I10" s="49">
        <f>I9+J9</f>
        <v>0.25092250922509224</v>
      </c>
      <c r="J10" s="6" t="s">
        <v>13</v>
      </c>
      <c r="K10" s="50">
        <f>K9</f>
        <v>0.07380073800738007</v>
      </c>
      <c r="L10" s="70"/>
      <c r="M10" s="70"/>
    </row>
    <row r="11" spans="1:13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  <c r="M11" s="70"/>
    </row>
    <row r="12" spans="1:13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  <c r="M12" s="70"/>
    </row>
    <row r="13" spans="1:13" ht="17.25">
      <c r="A13" s="70"/>
      <c r="E13" s="70"/>
      <c r="F13" s="31">
        <f>F5+G5+H5</f>
        <v>0.8203883495145632</v>
      </c>
      <c r="G13" s="32" t="s">
        <v>14</v>
      </c>
      <c r="H13" s="33"/>
      <c r="L13" s="70"/>
      <c r="M13" s="70"/>
    </row>
    <row r="14" spans="1:13" ht="17.25">
      <c r="A14" s="70"/>
      <c r="E14" s="70"/>
      <c r="F14" s="147">
        <f>F7+G7+H7</f>
        <v>0.2153846153846154</v>
      </c>
      <c r="G14" s="35" t="s">
        <v>15</v>
      </c>
      <c r="H14" s="36"/>
      <c r="L14" s="70"/>
      <c r="M14" s="70"/>
    </row>
    <row r="15" spans="1:13" ht="17.25">
      <c r="A15" s="70"/>
      <c r="E15" s="70"/>
      <c r="F15" s="148">
        <f>F13/F14</f>
        <v>3.8089459084604718</v>
      </c>
      <c r="G15" s="38" t="s">
        <v>16</v>
      </c>
      <c r="H15" s="39"/>
      <c r="L15" s="70"/>
      <c r="M15" s="70"/>
    </row>
    <row r="16" spans="1:13" ht="17.25">
      <c r="A16" s="70"/>
      <c r="E16" s="70"/>
      <c r="L16" s="70"/>
      <c r="M16" s="70"/>
    </row>
    <row r="17" spans="1:13" ht="17.25">
      <c r="A17" s="70"/>
      <c r="E17" s="70"/>
      <c r="L17" s="70"/>
      <c r="M17" s="70"/>
    </row>
    <row r="18" spans="1:13" ht="17.25">
      <c r="A18" s="70"/>
      <c r="E18" s="70"/>
      <c r="L18" s="70"/>
      <c r="M18" s="70"/>
    </row>
    <row r="19" spans="1:13" ht="17.25">
      <c r="A19" s="70"/>
      <c r="E19" s="70"/>
      <c r="L19" s="70"/>
      <c r="M19" s="70"/>
    </row>
    <row r="20" spans="1:13" ht="17.25">
      <c r="A20" s="70"/>
      <c r="E20" s="70"/>
      <c r="L20" s="70"/>
      <c r="M20" s="70"/>
    </row>
    <row r="21" spans="1:13" ht="17.25">
      <c r="A21" s="70"/>
      <c r="E21" s="70"/>
      <c r="L21" s="70"/>
      <c r="M21" s="70"/>
    </row>
    <row r="22" spans="1:13" ht="17.25">
      <c r="A22" s="70"/>
      <c r="E22" s="70"/>
      <c r="L22" s="70"/>
      <c r="M22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2"/>
  </sheetPr>
  <dimension ref="A1:M21"/>
  <sheetViews>
    <sheetView zoomScalePageLayoutView="0" workbookViewId="0" topLeftCell="A55">
      <selection activeCell="I24" sqref="I24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3" ht="17.25">
      <c r="A1" s="27" t="s">
        <v>0</v>
      </c>
      <c r="B1" s="26"/>
      <c r="C1" s="25"/>
      <c r="D1" s="26"/>
      <c r="E1" s="68"/>
      <c r="F1" s="69" t="s">
        <v>80</v>
      </c>
      <c r="G1" s="52"/>
      <c r="H1" s="52"/>
      <c r="I1" s="51" t="s">
        <v>21</v>
      </c>
      <c r="J1" s="12"/>
      <c r="K1" s="13"/>
      <c r="L1" s="70"/>
      <c r="M1" s="70"/>
    </row>
    <row r="2" spans="1:13" ht="17.25">
      <c r="A2" s="19" t="s">
        <v>81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  <c r="M2" s="70"/>
    </row>
    <row r="3" spans="1:13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  <c r="M3" s="70"/>
    </row>
    <row r="4" spans="1:13" ht="17.25">
      <c r="A4" s="158"/>
      <c r="B4" s="14" t="s">
        <v>17</v>
      </c>
      <c r="C4" s="20">
        <f>D4/$D$8</f>
        <v>0.6995073891625616</v>
      </c>
      <c r="D4" s="14">
        <v>142</v>
      </c>
      <c r="E4" s="72"/>
      <c r="F4" s="9">
        <v>46</v>
      </c>
      <c r="G4" s="9">
        <v>46</v>
      </c>
      <c r="H4" s="6">
        <v>29</v>
      </c>
      <c r="I4" s="9">
        <v>6</v>
      </c>
      <c r="J4" s="6">
        <v>5</v>
      </c>
      <c r="K4" s="73">
        <v>10</v>
      </c>
      <c r="L4" s="70"/>
      <c r="M4" s="70"/>
    </row>
    <row r="5" spans="1:13" ht="17.25">
      <c r="A5" s="158"/>
      <c r="B5" s="14"/>
      <c r="C5" s="20"/>
      <c r="D5" s="14"/>
      <c r="E5" s="72"/>
      <c r="F5" s="66">
        <f>F4/D$4</f>
        <v>0.323943661971831</v>
      </c>
      <c r="G5" s="47">
        <f>G4/$D$4</f>
        <v>0.323943661971831</v>
      </c>
      <c r="H5" s="48">
        <f>H4/$D$4</f>
        <v>0.20422535211267606</v>
      </c>
      <c r="I5" s="47">
        <f>I4/$D$4</f>
        <v>0.04225352112676056</v>
      </c>
      <c r="J5" s="48">
        <f>J4/$D$4</f>
        <v>0.035211267605633804</v>
      </c>
      <c r="K5" s="48">
        <f>K4/$D$4</f>
        <v>0.07042253521126761</v>
      </c>
      <c r="L5" s="70"/>
      <c r="M5" s="70"/>
    </row>
    <row r="6" spans="1:13" ht="17.25">
      <c r="A6" s="158"/>
      <c r="B6" s="14" t="s">
        <v>11</v>
      </c>
      <c r="C6" s="20">
        <f>D6/$D$8</f>
        <v>0.30049261083743845</v>
      </c>
      <c r="D6" s="14">
        <v>61</v>
      </c>
      <c r="E6" s="74"/>
      <c r="F6" s="75">
        <v>0</v>
      </c>
      <c r="G6" s="76">
        <v>1</v>
      </c>
      <c r="H6" s="77">
        <v>10</v>
      </c>
      <c r="I6" s="78">
        <v>13</v>
      </c>
      <c r="J6" s="79">
        <v>19</v>
      </c>
      <c r="K6" s="80">
        <v>18</v>
      </c>
      <c r="L6" s="70"/>
      <c r="M6" s="70"/>
    </row>
    <row r="7" spans="1:13" ht="17.25">
      <c r="A7" s="81"/>
      <c r="B7" s="14"/>
      <c r="C7" s="20"/>
      <c r="D7" s="14"/>
      <c r="E7" s="72"/>
      <c r="F7" s="41">
        <f aca="true" t="shared" si="0" ref="F7:K7">F6/$D$6</f>
        <v>0</v>
      </c>
      <c r="G7" s="42">
        <f t="shared" si="0"/>
        <v>0.01639344262295082</v>
      </c>
      <c r="H7" s="43">
        <f t="shared" si="0"/>
        <v>0.16393442622950818</v>
      </c>
      <c r="I7" s="44">
        <f t="shared" si="0"/>
        <v>0.21311475409836064</v>
      </c>
      <c r="J7" s="45">
        <f t="shared" si="0"/>
        <v>0.3114754098360656</v>
      </c>
      <c r="K7" s="46">
        <f t="shared" si="0"/>
        <v>0.29508196721311475</v>
      </c>
      <c r="L7" s="70"/>
      <c r="M7" s="70"/>
    </row>
    <row r="8" spans="1:13" ht="17.25">
      <c r="A8" s="165" t="s">
        <v>19</v>
      </c>
      <c r="B8" s="166"/>
      <c r="C8" s="29">
        <f>D8/$D$8</f>
        <v>1</v>
      </c>
      <c r="D8" s="18">
        <f>D6+D4</f>
        <v>203</v>
      </c>
      <c r="E8" s="82"/>
      <c r="F8" s="9">
        <f aca="true" t="shared" si="1" ref="F8:K8">F6+F4</f>
        <v>46</v>
      </c>
      <c r="G8" s="9">
        <f t="shared" si="1"/>
        <v>47</v>
      </c>
      <c r="H8" s="10">
        <f t="shared" si="1"/>
        <v>39</v>
      </c>
      <c r="I8" s="2">
        <f t="shared" si="1"/>
        <v>19</v>
      </c>
      <c r="J8" s="10">
        <f t="shared" si="1"/>
        <v>24</v>
      </c>
      <c r="K8" s="10">
        <f t="shared" si="1"/>
        <v>28</v>
      </c>
      <c r="L8" s="70"/>
      <c r="M8" s="70"/>
    </row>
    <row r="9" spans="1:13" ht="17.25">
      <c r="A9" s="167"/>
      <c r="B9" s="168"/>
      <c r="C9" s="20"/>
      <c r="D9" s="14"/>
      <c r="E9" s="72"/>
      <c r="F9" s="47">
        <f aca="true" t="shared" si="2" ref="F9:K9">F8/$D$8</f>
        <v>0.22660098522167488</v>
      </c>
      <c r="G9" s="47">
        <f t="shared" si="2"/>
        <v>0.2315270935960591</v>
      </c>
      <c r="H9" s="48">
        <f t="shared" si="2"/>
        <v>0.1921182266009852</v>
      </c>
      <c r="I9" s="40">
        <f t="shared" si="2"/>
        <v>0.09359605911330049</v>
      </c>
      <c r="J9" s="48">
        <f t="shared" si="2"/>
        <v>0.11822660098522167</v>
      </c>
      <c r="K9" s="48">
        <f t="shared" si="2"/>
        <v>0.13793103448275862</v>
      </c>
      <c r="L9" s="70"/>
      <c r="M9" s="70"/>
    </row>
    <row r="10" spans="1:13" ht="17.25">
      <c r="A10" s="174" t="s">
        <v>18</v>
      </c>
      <c r="B10" s="175"/>
      <c r="C10" s="175"/>
      <c r="D10" s="175"/>
      <c r="E10" s="176"/>
      <c r="F10" s="67">
        <f>F9+G9+H9</f>
        <v>0.6502463054187192</v>
      </c>
      <c r="G10" s="5" t="s">
        <v>12</v>
      </c>
      <c r="H10" s="5"/>
      <c r="I10" s="49">
        <f>I9+J9</f>
        <v>0.21182266009852216</v>
      </c>
      <c r="J10" s="6" t="s">
        <v>13</v>
      </c>
      <c r="K10" s="50">
        <f>K9</f>
        <v>0.13793103448275862</v>
      </c>
      <c r="L10" s="70"/>
      <c r="M10" s="70"/>
    </row>
    <row r="11" spans="1:13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  <c r="M11" s="70"/>
    </row>
    <row r="12" spans="1:13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  <c r="M12" s="70"/>
    </row>
    <row r="13" spans="1:13" ht="17.25">
      <c r="A13" s="70"/>
      <c r="E13" s="70"/>
      <c r="F13" s="31">
        <f>F5+G5+H5</f>
        <v>0.852112676056338</v>
      </c>
      <c r="G13" s="32" t="s">
        <v>14</v>
      </c>
      <c r="H13" s="33"/>
      <c r="L13" s="70"/>
      <c r="M13" s="70"/>
    </row>
    <row r="14" spans="1:13" ht="17.25">
      <c r="A14" s="70"/>
      <c r="E14" s="70"/>
      <c r="F14" s="147">
        <f>F7+G7+H7</f>
        <v>0.180327868852459</v>
      </c>
      <c r="G14" s="35" t="s">
        <v>15</v>
      </c>
      <c r="H14" s="36"/>
      <c r="L14" s="70"/>
      <c r="M14" s="70"/>
    </row>
    <row r="15" spans="1:13" ht="17.25">
      <c r="A15" s="70"/>
      <c r="E15" s="70"/>
      <c r="F15" s="148">
        <f>F13/F14</f>
        <v>4.725352112676057</v>
      </c>
      <c r="G15" s="38" t="s">
        <v>16</v>
      </c>
      <c r="H15" s="39"/>
      <c r="L15" s="70"/>
      <c r="M15" s="70"/>
    </row>
    <row r="16" spans="1:13" ht="17.25">
      <c r="A16" s="70"/>
      <c r="E16" s="70"/>
      <c r="L16" s="70"/>
      <c r="M16" s="70"/>
    </row>
    <row r="17" spans="1:13" ht="17.25">
      <c r="A17" s="70"/>
      <c r="E17" s="70"/>
      <c r="L17" s="70"/>
      <c r="M17" s="70"/>
    </row>
    <row r="18" spans="1:13" ht="17.25">
      <c r="A18" s="70"/>
      <c r="E18" s="70"/>
      <c r="L18" s="70"/>
      <c r="M18" s="70"/>
    </row>
    <row r="19" spans="1:13" ht="17.25">
      <c r="A19" s="70"/>
      <c r="E19" s="70"/>
      <c r="L19" s="70"/>
      <c r="M19" s="70"/>
    </row>
    <row r="20" spans="1:13" ht="17.25">
      <c r="A20" s="70"/>
      <c r="E20" s="70"/>
      <c r="L20" s="70"/>
      <c r="M20" s="70"/>
    </row>
    <row r="21" spans="1:13" ht="17.25">
      <c r="A21" s="70"/>
      <c r="E21" s="70"/>
      <c r="L21" s="70"/>
      <c r="M21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16"/>
  <sheetViews>
    <sheetView zoomScalePageLayoutView="0" workbookViewId="0" topLeftCell="A1">
      <selection activeCell="A17" sqref="A17:IV154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6" ht="17.25">
      <c r="A1" s="27" t="s">
        <v>0</v>
      </c>
      <c r="B1" s="26"/>
      <c r="C1" s="25"/>
      <c r="D1" s="26"/>
      <c r="E1" s="68"/>
      <c r="F1" s="69" t="s">
        <v>28</v>
      </c>
      <c r="G1" s="52"/>
      <c r="H1" s="52"/>
      <c r="I1" s="51" t="s">
        <v>21</v>
      </c>
      <c r="J1" s="12"/>
      <c r="K1" s="13"/>
      <c r="L1" s="70"/>
      <c r="M1" s="70"/>
      <c r="N1" s="70"/>
      <c r="P1" s="70"/>
    </row>
    <row r="2" spans="1:16" ht="17.25">
      <c r="A2" s="19" t="s">
        <v>98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  <c r="M2" s="70"/>
      <c r="N2" s="70"/>
      <c r="P2" s="70"/>
    </row>
    <row r="3" spans="1:16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  <c r="M3" s="70"/>
      <c r="N3" s="70"/>
      <c r="P3" s="70"/>
    </row>
    <row r="4" spans="1:16" ht="17.25">
      <c r="A4" s="158"/>
      <c r="B4" s="14" t="s">
        <v>17</v>
      </c>
      <c r="C4" s="20">
        <f>D4/$D$8</f>
        <v>0.90625</v>
      </c>
      <c r="D4" s="14">
        <v>58</v>
      </c>
      <c r="E4" s="72"/>
      <c r="F4" s="9">
        <v>28</v>
      </c>
      <c r="G4" s="9">
        <v>23</v>
      </c>
      <c r="H4" s="6">
        <v>3</v>
      </c>
      <c r="I4" s="9">
        <v>1</v>
      </c>
      <c r="J4" s="6">
        <v>0</v>
      </c>
      <c r="K4" s="73">
        <v>3</v>
      </c>
      <c r="L4" s="70">
        <f aca="true" t="shared" si="0" ref="L4:L10">SUM(F4:K4)</f>
        <v>58</v>
      </c>
      <c r="M4" s="70"/>
      <c r="N4" s="70"/>
      <c r="P4" s="70"/>
    </row>
    <row r="5" spans="1:16" ht="17.25">
      <c r="A5" s="158"/>
      <c r="B5" s="14"/>
      <c r="C5" s="20"/>
      <c r="D5" s="14"/>
      <c r="E5" s="72"/>
      <c r="F5" s="66">
        <f>F4/D$4</f>
        <v>0.4827586206896552</v>
      </c>
      <c r="G5" s="47">
        <f>G4/$D$4</f>
        <v>0.39655172413793105</v>
      </c>
      <c r="H5" s="48">
        <f>H4/$D$4</f>
        <v>0.05172413793103448</v>
      </c>
      <c r="I5" s="47">
        <f>I4/$D$4</f>
        <v>0.017241379310344827</v>
      </c>
      <c r="J5" s="48">
        <f>J4/$D$4</f>
        <v>0</v>
      </c>
      <c r="K5" s="48">
        <f>K4/$D$4</f>
        <v>0.05172413793103448</v>
      </c>
      <c r="L5" s="70">
        <f t="shared" si="0"/>
        <v>1.0000000000000002</v>
      </c>
      <c r="M5" s="70"/>
      <c r="N5" s="70"/>
      <c r="P5" s="70"/>
    </row>
    <row r="6" spans="1:16" ht="17.25">
      <c r="A6" s="158"/>
      <c r="B6" s="14" t="s">
        <v>11</v>
      </c>
      <c r="C6" s="20">
        <f>D6/$D$8</f>
        <v>0.09375</v>
      </c>
      <c r="D6" s="14">
        <v>6</v>
      </c>
      <c r="E6" s="74"/>
      <c r="F6" s="75">
        <v>1</v>
      </c>
      <c r="G6" s="76">
        <v>4</v>
      </c>
      <c r="H6" s="77">
        <v>1</v>
      </c>
      <c r="I6" s="78">
        <v>0</v>
      </c>
      <c r="J6" s="79">
        <v>0</v>
      </c>
      <c r="K6" s="80">
        <v>0</v>
      </c>
      <c r="L6" s="70">
        <f t="shared" si="0"/>
        <v>6</v>
      </c>
      <c r="M6" s="70"/>
      <c r="N6" s="70"/>
      <c r="P6" s="70"/>
    </row>
    <row r="7" spans="1:16" ht="17.25">
      <c r="A7" s="81"/>
      <c r="B7" s="14"/>
      <c r="C7" s="20"/>
      <c r="D7" s="14"/>
      <c r="E7" s="72"/>
      <c r="F7" s="41">
        <f aca="true" t="shared" si="1" ref="F7:K7">F6/$D$6</f>
        <v>0.16666666666666666</v>
      </c>
      <c r="G7" s="42">
        <f t="shared" si="1"/>
        <v>0.6666666666666666</v>
      </c>
      <c r="H7" s="43">
        <f t="shared" si="1"/>
        <v>0.16666666666666666</v>
      </c>
      <c r="I7" s="44">
        <f t="shared" si="1"/>
        <v>0</v>
      </c>
      <c r="J7" s="45">
        <f t="shared" si="1"/>
        <v>0</v>
      </c>
      <c r="K7" s="46">
        <f t="shared" si="1"/>
        <v>0</v>
      </c>
      <c r="L7" s="70">
        <f t="shared" si="0"/>
        <v>0.9999999999999999</v>
      </c>
      <c r="M7" s="70"/>
      <c r="N7" s="70"/>
      <c r="P7" s="70"/>
    </row>
    <row r="8" spans="1:16" ht="17.25">
      <c r="A8" s="165" t="s">
        <v>19</v>
      </c>
      <c r="B8" s="166"/>
      <c r="C8" s="29">
        <f>D8/$D$8</f>
        <v>1</v>
      </c>
      <c r="D8" s="18">
        <f>D6+D4</f>
        <v>64</v>
      </c>
      <c r="E8" s="82"/>
      <c r="F8" s="9">
        <f aca="true" t="shared" si="2" ref="F8:K8">F6+F4</f>
        <v>29</v>
      </c>
      <c r="G8" s="9">
        <f t="shared" si="2"/>
        <v>27</v>
      </c>
      <c r="H8" s="10">
        <f t="shared" si="2"/>
        <v>4</v>
      </c>
      <c r="I8" s="2">
        <f t="shared" si="2"/>
        <v>1</v>
      </c>
      <c r="J8" s="10">
        <f t="shared" si="2"/>
        <v>0</v>
      </c>
      <c r="K8" s="10">
        <f t="shared" si="2"/>
        <v>3</v>
      </c>
      <c r="L8" s="70">
        <f t="shared" si="0"/>
        <v>64</v>
      </c>
      <c r="M8" s="70"/>
      <c r="N8" s="70"/>
      <c r="P8" s="70"/>
    </row>
    <row r="9" spans="1:16" ht="17.25">
      <c r="A9" s="167"/>
      <c r="B9" s="168"/>
      <c r="C9" s="20"/>
      <c r="D9" s="14"/>
      <c r="E9" s="72"/>
      <c r="F9" s="47">
        <f aca="true" t="shared" si="3" ref="F9:K9">F8/$D$8</f>
        <v>0.453125</v>
      </c>
      <c r="G9" s="47">
        <f t="shared" si="3"/>
        <v>0.421875</v>
      </c>
      <c r="H9" s="48">
        <f t="shared" si="3"/>
        <v>0.0625</v>
      </c>
      <c r="I9" s="40">
        <f t="shared" si="3"/>
        <v>0.015625</v>
      </c>
      <c r="J9" s="48">
        <f t="shared" si="3"/>
        <v>0</v>
      </c>
      <c r="K9" s="48">
        <f t="shared" si="3"/>
        <v>0.046875</v>
      </c>
      <c r="L9" s="70">
        <f t="shared" si="0"/>
        <v>1</v>
      </c>
      <c r="M9" s="70"/>
      <c r="N9" s="70"/>
      <c r="P9" s="70"/>
    </row>
    <row r="10" spans="1:16" ht="17.25">
      <c r="A10" s="174" t="s">
        <v>18</v>
      </c>
      <c r="B10" s="175"/>
      <c r="C10" s="175"/>
      <c r="D10" s="175"/>
      <c r="E10" s="176"/>
      <c r="F10" s="67">
        <f>F9+G9+H9</f>
        <v>0.9375</v>
      </c>
      <c r="G10" s="5" t="s">
        <v>12</v>
      </c>
      <c r="H10" s="5"/>
      <c r="I10" s="49">
        <f>I9+J9</f>
        <v>0.015625</v>
      </c>
      <c r="J10" s="6" t="s">
        <v>13</v>
      </c>
      <c r="K10" s="50">
        <f>K9</f>
        <v>0.046875</v>
      </c>
      <c r="L10" s="70">
        <f t="shared" si="0"/>
        <v>1</v>
      </c>
      <c r="M10" s="70"/>
      <c r="N10" s="70"/>
      <c r="P10" s="70"/>
    </row>
    <row r="11" spans="1:16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  <c r="M11" s="70"/>
      <c r="N11" s="70"/>
      <c r="P11" s="70"/>
    </row>
    <row r="12" spans="1:16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  <c r="M12" s="70"/>
      <c r="N12" s="70"/>
      <c r="P12" s="70"/>
    </row>
    <row r="13" spans="1:16" ht="17.25">
      <c r="A13" s="70"/>
      <c r="E13" s="70"/>
      <c r="F13" s="31">
        <f>SUM(F5:H5)</f>
        <v>0.9310344827586208</v>
      </c>
      <c r="G13" s="32" t="s">
        <v>14</v>
      </c>
      <c r="H13" s="33"/>
      <c r="L13" s="70"/>
      <c r="M13" s="70"/>
      <c r="N13" s="70"/>
      <c r="P13" s="70"/>
    </row>
    <row r="14" spans="1:16" ht="17.25">
      <c r="A14" s="70"/>
      <c r="E14" s="70"/>
      <c r="F14" s="34">
        <f>SUM(F7:H7)</f>
        <v>0.9999999999999999</v>
      </c>
      <c r="G14" s="35" t="s">
        <v>15</v>
      </c>
      <c r="H14" s="36"/>
      <c r="L14" s="70"/>
      <c r="M14" s="70"/>
      <c r="N14" s="70"/>
      <c r="P14" s="70"/>
    </row>
    <row r="15" spans="1:16" ht="17.25">
      <c r="A15" s="70"/>
      <c r="E15" s="70"/>
      <c r="F15" s="37">
        <f>F13/F14</f>
        <v>0.9310344827586209</v>
      </c>
      <c r="G15" s="38" t="s">
        <v>16</v>
      </c>
      <c r="H15" s="39"/>
      <c r="L15" s="70"/>
      <c r="M15" s="70"/>
      <c r="N15" s="70"/>
      <c r="P15" s="70"/>
    </row>
    <row r="16" spans="1:16" ht="17.25">
      <c r="A16" s="70"/>
      <c r="E16" s="70"/>
      <c r="L16" s="70"/>
      <c r="M16" s="70"/>
      <c r="N16" s="70"/>
      <c r="P16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</sheetPr>
  <dimension ref="A1:M21"/>
  <sheetViews>
    <sheetView zoomScalePageLayoutView="0" workbookViewId="0" topLeftCell="A55">
      <selection activeCell="B22" sqref="B22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3" ht="17.25">
      <c r="A1" s="27" t="s">
        <v>0</v>
      </c>
      <c r="B1" s="26"/>
      <c r="C1" s="25"/>
      <c r="D1" s="26"/>
      <c r="E1" s="68"/>
      <c r="F1" s="69" t="s">
        <v>82</v>
      </c>
      <c r="G1" s="52"/>
      <c r="H1" s="52"/>
      <c r="I1" s="51" t="s">
        <v>21</v>
      </c>
      <c r="J1" s="12"/>
      <c r="K1" s="13"/>
      <c r="L1" s="70"/>
      <c r="M1" s="70"/>
    </row>
    <row r="2" spans="1:13" ht="17.25">
      <c r="A2" s="19" t="s">
        <v>83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  <c r="M2" s="70"/>
    </row>
    <row r="3" spans="1:13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  <c r="M3" s="70"/>
    </row>
    <row r="4" spans="1:13" ht="17.25">
      <c r="A4" s="158"/>
      <c r="B4" s="14" t="s">
        <v>17</v>
      </c>
      <c r="C4" s="20">
        <f>D4/$D$8</f>
        <v>0.5</v>
      </c>
      <c r="D4" s="14">
        <v>10</v>
      </c>
      <c r="E4" s="72"/>
      <c r="F4" s="9">
        <v>7</v>
      </c>
      <c r="G4" s="9">
        <v>3</v>
      </c>
      <c r="H4" s="6">
        <v>0</v>
      </c>
      <c r="I4" s="9">
        <v>0</v>
      </c>
      <c r="J4" s="6">
        <v>0</v>
      </c>
      <c r="K4" s="73">
        <v>0</v>
      </c>
      <c r="L4" s="70"/>
      <c r="M4" s="70"/>
    </row>
    <row r="5" spans="1:13" ht="17.25">
      <c r="A5" s="158"/>
      <c r="B5" s="14"/>
      <c r="C5" s="20"/>
      <c r="D5" s="14"/>
      <c r="E5" s="72"/>
      <c r="F5" s="66">
        <f>F4/D$4</f>
        <v>0.7</v>
      </c>
      <c r="G5" s="47">
        <f>G4/$D$4</f>
        <v>0.3</v>
      </c>
      <c r="H5" s="48">
        <f>H4/$D$4</f>
        <v>0</v>
      </c>
      <c r="I5" s="47">
        <f>I4/$D$4</f>
        <v>0</v>
      </c>
      <c r="J5" s="48">
        <f>J4/$D$4</f>
        <v>0</v>
      </c>
      <c r="K5" s="48">
        <f>K4/$D$4</f>
        <v>0</v>
      </c>
      <c r="L5" s="70"/>
      <c r="M5" s="70"/>
    </row>
    <row r="6" spans="1:13" ht="17.25">
      <c r="A6" s="158"/>
      <c r="B6" s="14" t="s">
        <v>11</v>
      </c>
      <c r="C6" s="20">
        <f>D6/$D$8</f>
        <v>0.5</v>
      </c>
      <c r="D6" s="14">
        <v>10</v>
      </c>
      <c r="E6" s="74"/>
      <c r="F6" s="75">
        <v>1</v>
      </c>
      <c r="G6" s="76">
        <v>7</v>
      </c>
      <c r="H6" s="77">
        <v>1</v>
      </c>
      <c r="I6" s="78">
        <v>1</v>
      </c>
      <c r="J6" s="79">
        <v>0</v>
      </c>
      <c r="K6" s="80">
        <v>0</v>
      </c>
      <c r="L6" s="70"/>
      <c r="M6" s="70"/>
    </row>
    <row r="7" spans="1:13" ht="17.25">
      <c r="A7" s="81"/>
      <c r="B7" s="14"/>
      <c r="C7" s="20"/>
      <c r="D7" s="14"/>
      <c r="E7" s="72"/>
      <c r="F7" s="41">
        <f aca="true" t="shared" si="0" ref="F7:K7">F6/$D$6</f>
        <v>0.1</v>
      </c>
      <c r="G7" s="42">
        <f t="shared" si="0"/>
        <v>0.7</v>
      </c>
      <c r="H7" s="43">
        <f t="shared" si="0"/>
        <v>0.1</v>
      </c>
      <c r="I7" s="44">
        <f t="shared" si="0"/>
        <v>0.1</v>
      </c>
      <c r="J7" s="45">
        <f t="shared" si="0"/>
        <v>0</v>
      </c>
      <c r="K7" s="46">
        <f t="shared" si="0"/>
        <v>0</v>
      </c>
      <c r="L7" s="70"/>
      <c r="M7" s="70"/>
    </row>
    <row r="8" spans="1:13" ht="17.25">
      <c r="A8" s="165" t="s">
        <v>19</v>
      </c>
      <c r="B8" s="166"/>
      <c r="C8" s="29">
        <f>D8/$D$8</f>
        <v>1</v>
      </c>
      <c r="D8" s="18">
        <f>D6+D4</f>
        <v>20</v>
      </c>
      <c r="E8" s="82"/>
      <c r="F8" s="9">
        <f aca="true" t="shared" si="1" ref="F8:K8">F6+F4</f>
        <v>8</v>
      </c>
      <c r="G8" s="9">
        <f t="shared" si="1"/>
        <v>10</v>
      </c>
      <c r="H8" s="10">
        <f t="shared" si="1"/>
        <v>1</v>
      </c>
      <c r="I8" s="2">
        <f t="shared" si="1"/>
        <v>1</v>
      </c>
      <c r="J8" s="10">
        <f t="shared" si="1"/>
        <v>0</v>
      </c>
      <c r="K8" s="10">
        <f t="shared" si="1"/>
        <v>0</v>
      </c>
      <c r="L8" s="70"/>
      <c r="M8" s="70"/>
    </row>
    <row r="9" spans="1:13" ht="17.25">
      <c r="A9" s="167"/>
      <c r="B9" s="168"/>
      <c r="C9" s="20"/>
      <c r="D9" s="14"/>
      <c r="E9" s="72"/>
      <c r="F9" s="47">
        <f aca="true" t="shared" si="2" ref="F9:K9">F8/$D$8</f>
        <v>0.4</v>
      </c>
      <c r="G9" s="47">
        <f t="shared" si="2"/>
        <v>0.5</v>
      </c>
      <c r="H9" s="48">
        <f t="shared" si="2"/>
        <v>0.05</v>
      </c>
      <c r="I9" s="40">
        <f t="shared" si="2"/>
        <v>0.05</v>
      </c>
      <c r="J9" s="48">
        <f t="shared" si="2"/>
        <v>0</v>
      </c>
      <c r="K9" s="48">
        <f t="shared" si="2"/>
        <v>0</v>
      </c>
      <c r="L9" s="70"/>
      <c r="M9" s="70"/>
    </row>
    <row r="10" spans="1:13" ht="17.25">
      <c r="A10" s="174" t="s">
        <v>18</v>
      </c>
      <c r="B10" s="175"/>
      <c r="C10" s="175"/>
      <c r="D10" s="175"/>
      <c r="E10" s="176"/>
      <c r="F10" s="67">
        <f>F9+G9+H9</f>
        <v>0.9500000000000001</v>
      </c>
      <c r="G10" s="5" t="s">
        <v>12</v>
      </c>
      <c r="H10" s="5"/>
      <c r="I10" s="49">
        <f>I9+J9</f>
        <v>0.05</v>
      </c>
      <c r="J10" s="6" t="s">
        <v>13</v>
      </c>
      <c r="K10" s="50">
        <f>K9</f>
        <v>0</v>
      </c>
      <c r="L10" s="70"/>
      <c r="M10" s="70"/>
    </row>
    <row r="11" spans="1:13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  <c r="M11" s="70"/>
    </row>
    <row r="12" spans="1:13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  <c r="M12" s="70"/>
    </row>
    <row r="13" spans="1:13" ht="17.25">
      <c r="A13" s="70"/>
      <c r="E13" s="70"/>
      <c r="F13" s="31">
        <f>F5+G5+H5</f>
        <v>1</v>
      </c>
      <c r="G13" s="32" t="s">
        <v>14</v>
      </c>
      <c r="H13" s="33"/>
      <c r="L13" s="70"/>
      <c r="M13" s="70"/>
    </row>
    <row r="14" spans="1:13" ht="17.25">
      <c r="A14" s="70"/>
      <c r="E14" s="70"/>
      <c r="F14" s="147">
        <f>F7+G7+H7</f>
        <v>0.8999999999999999</v>
      </c>
      <c r="G14" s="35" t="s">
        <v>15</v>
      </c>
      <c r="H14" s="36"/>
      <c r="L14" s="70"/>
      <c r="M14" s="70"/>
    </row>
    <row r="15" spans="1:13" ht="17.25">
      <c r="A15" s="70"/>
      <c r="E15" s="70"/>
      <c r="F15" s="148">
        <f>F13/F14</f>
        <v>1.1111111111111112</v>
      </c>
      <c r="G15" s="38" t="s">
        <v>16</v>
      </c>
      <c r="H15" s="39"/>
      <c r="L15" s="70"/>
      <c r="M15" s="70"/>
    </row>
    <row r="16" spans="1:13" ht="17.25">
      <c r="A16" s="70"/>
      <c r="E16" s="70"/>
      <c r="L16" s="70"/>
      <c r="M16" s="70"/>
    </row>
    <row r="17" spans="1:13" ht="17.25">
      <c r="A17" s="70"/>
      <c r="E17" s="70"/>
      <c r="L17" s="70"/>
      <c r="M17" s="70"/>
    </row>
    <row r="18" spans="1:13" ht="17.25">
      <c r="A18" s="70"/>
      <c r="E18" s="70"/>
      <c r="L18" s="70"/>
      <c r="M18" s="70"/>
    </row>
    <row r="19" spans="1:13" ht="17.25">
      <c r="A19" s="70"/>
      <c r="E19" s="70"/>
      <c r="L19" s="70"/>
      <c r="M19" s="70"/>
    </row>
    <row r="20" spans="1:13" ht="17.25">
      <c r="A20" s="70"/>
      <c r="E20" s="70"/>
      <c r="L20" s="70"/>
      <c r="M20" s="70"/>
    </row>
    <row r="21" spans="1:13" ht="17.25">
      <c r="A21" s="70"/>
      <c r="E21" s="70"/>
      <c r="L21" s="70"/>
      <c r="M21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3"/>
  </sheetPr>
  <dimension ref="A1:L23"/>
  <sheetViews>
    <sheetView zoomScalePageLayoutView="0" workbookViewId="0" topLeftCell="A64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84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85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0.8072289156626506</v>
      </c>
      <c r="D4" s="14">
        <v>67</v>
      </c>
      <c r="E4" s="72"/>
      <c r="F4" s="9">
        <v>28</v>
      </c>
      <c r="G4" s="9">
        <v>23</v>
      </c>
      <c r="H4" s="6">
        <v>6</v>
      </c>
      <c r="I4" s="9">
        <v>1</v>
      </c>
      <c r="J4" s="6">
        <v>4</v>
      </c>
      <c r="K4" s="73">
        <v>5</v>
      </c>
      <c r="L4" s="70"/>
    </row>
    <row r="5" spans="1:12" ht="17.25">
      <c r="A5" s="158"/>
      <c r="B5" s="14"/>
      <c r="C5" s="20"/>
      <c r="D5" s="14"/>
      <c r="E5" s="72"/>
      <c r="F5" s="66">
        <f>F4/D$4</f>
        <v>0.417910447761194</v>
      </c>
      <c r="G5" s="47">
        <f>G4/$D$4</f>
        <v>0.34328358208955223</v>
      </c>
      <c r="H5" s="48">
        <f>H4/$D$4</f>
        <v>0.08955223880597014</v>
      </c>
      <c r="I5" s="47">
        <f>I4/$D$4</f>
        <v>0.014925373134328358</v>
      </c>
      <c r="J5" s="48">
        <f>J4/$D$4</f>
        <v>0.05970149253731343</v>
      </c>
      <c r="K5" s="48">
        <f>K4/$D$4</f>
        <v>0.07462686567164178</v>
      </c>
      <c r="L5" s="70"/>
    </row>
    <row r="6" spans="1:12" ht="17.25">
      <c r="A6" s="158"/>
      <c r="B6" s="14" t="s">
        <v>11</v>
      </c>
      <c r="C6" s="20">
        <f>D6/$D$8</f>
        <v>0.1927710843373494</v>
      </c>
      <c r="D6" s="14">
        <v>16</v>
      </c>
      <c r="E6" s="74"/>
      <c r="F6" s="75">
        <v>1</v>
      </c>
      <c r="G6" s="76">
        <v>5</v>
      </c>
      <c r="H6" s="77">
        <v>4</v>
      </c>
      <c r="I6" s="78">
        <v>1</v>
      </c>
      <c r="J6" s="79">
        <v>1</v>
      </c>
      <c r="K6" s="80">
        <v>4</v>
      </c>
      <c r="L6" s="70"/>
    </row>
    <row r="7" spans="1:12" ht="17.25">
      <c r="A7" s="81"/>
      <c r="B7" s="14"/>
      <c r="C7" s="20"/>
      <c r="D7" s="14"/>
      <c r="E7" s="72"/>
      <c r="F7" s="41">
        <f aca="true" t="shared" si="0" ref="F7:K7">F6/$D$6</f>
        <v>0.0625</v>
      </c>
      <c r="G7" s="42">
        <f t="shared" si="0"/>
        <v>0.3125</v>
      </c>
      <c r="H7" s="43">
        <f t="shared" si="0"/>
        <v>0.25</v>
      </c>
      <c r="I7" s="44">
        <f t="shared" si="0"/>
        <v>0.0625</v>
      </c>
      <c r="J7" s="45">
        <f t="shared" si="0"/>
        <v>0.0625</v>
      </c>
      <c r="K7" s="46">
        <f t="shared" si="0"/>
        <v>0.25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D6+D4</f>
        <v>83</v>
      </c>
      <c r="E8" s="82"/>
      <c r="F8" s="9">
        <f aca="true" t="shared" si="1" ref="F8:K8">F6+F4</f>
        <v>29</v>
      </c>
      <c r="G8" s="9">
        <f t="shared" si="1"/>
        <v>28</v>
      </c>
      <c r="H8" s="10">
        <f t="shared" si="1"/>
        <v>10</v>
      </c>
      <c r="I8" s="2">
        <f t="shared" si="1"/>
        <v>2</v>
      </c>
      <c r="J8" s="10">
        <f t="shared" si="1"/>
        <v>5</v>
      </c>
      <c r="K8" s="10">
        <f t="shared" si="1"/>
        <v>9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2" ref="F9:K9">F8/$D$8</f>
        <v>0.3493975903614458</v>
      </c>
      <c r="G9" s="47">
        <f t="shared" si="2"/>
        <v>0.3373493975903614</v>
      </c>
      <c r="H9" s="48">
        <f t="shared" si="2"/>
        <v>0.12048192771084337</v>
      </c>
      <c r="I9" s="40">
        <f t="shared" si="2"/>
        <v>0.024096385542168676</v>
      </c>
      <c r="J9" s="48">
        <f t="shared" si="2"/>
        <v>0.060240963855421686</v>
      </c>
      <c r="K9" s="48">
        <f t="shared" si="2"/>
        <v>0.10843373493975904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0.8072289156626506</v>
      </c>
      <c r="G10" s="5" t="s">
        <v>12</v>
      </c>
      <c r="H10" s="5"/>
      <c r="I10" s="49">
        <f>I9+J9</f>
        <v>0.08433734939759036</v>
      </c>
      <c r="J10" s="6" t="s">
        <v>13</v>
      </c>
      <c r="K10" s="50">
        <f>K9</f>
        <v>0.10843373493975904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0.8507462686567164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0.625</v>
      </c>
      <c r="G14" s="35" t="s">
        <v>15</v>
      </c>
      <c r="H14" s="36"/>
      <c r="L14" s="70"/>
    </row>
    <row r="15" spans="1:12" ht="17.25">
      <c r="A15" s="70"/>
      <c r="E15" s="70"/>
      <c r="F15" s="148">
        <f>F13/F14</f>
        <v>1.3611940298507463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70"/>
      <c r="E17" s="70"/>
      <c r="L17" s="70"/>
    </row>
    <row r="18" spans="1:12" ht="17.25">
      <c r="A18" s="70"/>
      <c r="E18" s="70"/>
      <c r="L18" s="70"/>
    </row>
    <row r="19" spans="1:12" ht="17.25">
      <c r="A19" s="70"/>
      <c r="E19" s="70"/>
      <c r="L19" s="70"/>
    </row>
    <row r="20" spans="1:12" ht="17.25">
      <c r="A20" s="70"/>
      <c r="E20" s="70"/>
      <c r="L20" s="70"/>
    </row>
    <row r="21" spans="1:12" ht="17.25">
      <c r="A21" s="70"/>
      <c r="E21" s="70"/>
      <c r="L21" s="70"/>
    </row>
    <row r="22" spans="1:12" ht="17.25">
      <c r="A22" s="70"/>
      <c r="E22" s="70"/>
      <c r="L22" s="70"/>
    </row>
    <row r="23" spans="1:12" ht="17.25">
      <c r="A23" s="70"/>
      <c r="E23" s="70"/>
      <c r="L23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2"/>
  </sheetPr>
  <dimension ref="A1:L21"/>
  <sheetViews>
    <sheetView zoomScalePageLayoutView="0" workbookViewId="0" topLeftCell="A61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86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87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0.7544910179640718</v>
      </c>
      <c r="D4" s="14">
        <v>126</v>
      </c>
      <c r="E4" s="72"/>
      <c r="F4" s="9">
        <v>34</v>
      </c>
      <c r="G4" s="9">
        <v>46</v>
      </c>
      <c r="H4" s="6">
        <v>35</v>
      </c>
      <c r="I4" s="9">
        <v>5</v>
      </c>
      <c r="J4" s="6">
        <v>1</v>
      </c>
      <c r="K4" s="73">
        <v>5</v>
      </c>
      <c r="L4" s="70"/>
    </row>
    <row r="5" spans="1:12" ht="17.25">
      <c r="A5" s="158"/>
      <c r="B5" s="14"/>
      <c r="C5" s="20"/>
      <c r="D5" s="14"/>
      <c r="E5" s="72"/>
      <c r="F5" s="66">
        <f>F4/D$4</f>
        <v>0.2698412698412698</v>
      </c>
      <c r="G5" s="47">
        <f>G4/$D$4</f>
        <v>0.36507936507936506</v>
      </c>
      <c r="H5" s="48">
        <f>H4/$D$4</f>
        <v>0.2777777777777778</v>
      </c>
      <c r="I5" s="47">
        <f>I4/$D$4</f>
        <v>0.03968253968253968</v>
      </c>
      <c r="J5" s="48">
        <f>J4/$D$4</f>
        <v>0.007936507936507936</v>
      </c>
      <c r="K5" s="48">
        <f>K4/$D$4</f>
        <v>0.03968253968253968</v>
      </c>
      <c r="L5" s="70"/>
    </row>
    <row r="6" spans="1:12" ht="17.25">
      <c r="A6" s="158"/>
      <c r="B6" s="14" t="s">
        <v>11</v>
      </c>
      <c r="C6" s="20">
        <f>D6/$D$8</f>
        <v>0.24550898203592814</v>
      </c>
      <c r="D6" s="14">
        <v>41</v>
      </c>
      <c r="E6" s="74"/>
      <c r="F6" s="75">
        <v>2</v>
      </c>
      <c r="G6" s="76">
        <v>13</v>
      </c>
      <c r="H6" s="77">
        <v>11</v>
      </c>
      <c r="I6" s="78">
        <v>2</v>
      </c>
      <c r="J6" s="79">
        <v>7</v>
      </c>
      <c r="K6" s="80">
        <v>6</v>
      </c>
      <c r="L6" s="70"/>
    </row>
    <row r="7" spans="1:12" ht="17.25">
      <c r="A7" s="81"/>
      <c r="B7" s="14"/>
      <c r="C7" s="20"/>
      <c r="D7" s="14"/>
      <c r="E7" s="72"/>
      <c r="F7" s="41">
        <f aca="true" t="shared" si="0" ref="F7:K7">F6/$D$6</f>
        <v>0.04878048780487805</v>
      </c>
      <c r="G7" s="42">
        <f t="shared" si="0"/>
        <v>0.3170731707317073</v>
      </c>
      <c r="H7" s="43">
        <f t="shared" si="0"/>
        <v>0.2682926829268293</v>
      </c>
      <c r="I7" s="44">
        <f t="shared" si="0"/>
        <v>0.04878048780487805</v>
      </c>
      <c r="J7" s="45">
        <f t="shared" si="0"/>
        <v>0.17073170731707318</v>
      </c>
      <c r="K7" s="46">
        <f t="shared" si="0"/>
        <v>0.14634146341463414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D6+D4</f>
        <v>167</v>
      </c>
      <c r="E8" s="82"/>
      <c r="F8" s="9">
        <f aca="true" t="shared" si="1" ref="F8:K8">F6+F4</f>
        <v>36</v>
      </c>
      <c r="G8" s="9">
        <f t="shared" si="1"/>
        <v>59</v>
      </c>
      <c r="H8" s="10">
        <f t="shared" si="1"/>
        <v>46</v>
      </c>
      <c r="I8" s="2">
        <f t="shared" si="1"/>
        <v>7</v>
      </c>
      <c r="J8" s="10">
        <f t="shared" si="1"/>
        <v>8</v>
      </c>
      <c r="K8" s="10">
        <f t="shared" si="1"/>
        <v>11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2" ref="F9:K9">F8/$D$8</f>
        <v>0.2155688622754491</v>
      </c>
      <c r="G9" s="47">
        <f t="shared" si="2"/>
        <v>0.3532934131736527</v>
      </c>
      <c r="H9" s="48">
        <f t="shared" si="2"/>
        <v>0.2754491017964072</v>
      </c>
      <c r="I9" s="40">
        <f t="shared" si="2"/>
        <v>0.041916167664670656</v>
      </c>
      <c r="J9" s="48">
        <f t="shared" si="2"/>
        <v>0.04790419161676647</v>
      </c>
      <c r="K9" s="48">
        <f t="shared" si="2"/>
        <v>0.0658682634730539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0.8443113772455091</v>
      </c>
      <c r="G10" s="5" t="s">
        <v>12</v>
      </c>
      <c r="H10" s="5"/>
      <c r="I10" s="49">
        <f>I9+J9</f>
        <v>0.08982035928143713</v>
      </c>
      <c r="J10" s="6" t="s">
        <v>13</v>
      </c>
      <c r="K10" s="50">
        <f>K9</f>
        <v>0.0658682634730539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0.9126984126984127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0.6341463414634146</v>
      </c>
      <c r="G14" s="35" t="s">
        <v>15</v>
      </c>
      <c r="H14" s="36"/>
      <c r="L14" s="70"/>
    </row>
    <row r="15" spans="1:12" ht="17.25">
      <c r="A15" s="70"/>
      <c r="E15" s="70"/>
      <c r="F15" s="148">
        <f>F13/F14</f>
        <v>1.4392551892551892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70"/>
      <c r="E17" s="70"/>
      <c r="L17" s="70"/>
    </row>
    <row r="18" spans="1:12" ht="17.25">
      <c r="A18" s="70"/>
      <c r="E18" s="70"/>
      <c r="L18" s="70"/>
    </row>
    <row r="19" spans="1:12" ht="17.25">
      <c r="A19" s="70"/>
      <c r="E19" s="70"/>
      <c r="L19" s="70"/>
    </row>
    <row r="20" spans="1:12" ht="17.25">
      <c r="A20" s="70"/>
      <c r="E20" s="70"/>
      <c r="L20" s="70"/>
    </row>
    <row r="21" spans="1:12" ht="17.25">
      <c r="A21" s="70"/>
      <c r="E21" s="70"/>
      <c r="L21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2"/>
  </sheetPr>
  <dimension ref="A1:L19"/>
  <sheetViews>
    <sheetView zoomScalePageLayoutView="0" workbookViewId="0" topLeftCell="A94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88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89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0.689922480620155</v>
      </c>
      <c r="D4" s="14">
        <v>178</v>
      </c>
      <c r="E4" s="72"/>
      <c r="F4" s="9">
        <v>78</v>
      </c>
      <c r="G4" s="9">
        <v>69</v>
      </c>
      <c r="H4" s="6">
        <v>15</v>
      </c>
      <c r="I4" s="9">
        <v>3</v>
      </c>
      <c r="J4" s="6">
        <v>12</v>
      </c>
      <c r="K4" s="73">
        <v>1</v>
      </c>
      <c r="L4" s="70"/>
    </row>
    <row r="5" spans="1:12" ht="17.25">
      <c r="A5" s="158"/>
      <c r="B5" s="14"/>
      <c r="C5" s="20"/>
      <c r="D5" s="14"/>
      <c r="E5" s="72"/>
      <c r="F5" s="66">
        <f>F4/D$4</f>
        <v>0.43820224719101125</v>
      </c>
      <c r="G5" s="47">
        <f>G4/$D$4</f>
        <v>0.38764044943820225</v>
      </c>
      <c r="H5" s="48">
        <f>H4/$D$4</f>
        <v>0.08426966292134831</v>
      </c>
      <c r="I5" s="47">
        <f>I4/$D$4</f>
        <v>0.016853932584269662</v>
      </c>
      <c r="J5" s="48">
        <f>J4/$D$4</f>
        <v>0.06741573033707865</v>
      </c>
      <c r="K5" s="48">
        <f>K4/$D$4</f>
        <v>0.0056179775280898875</v>
      </c>
      <c r="L5" s="70"/>
    </row>
    <row r="6" spans="1:12" ht="17.25">
      <c r="A6" s="158"/>
      <c r="B6" s="14" t="s">
        <v>11</v>
      </c>
      <c r="C6" s="20">
        <f>D6/$D$8</f>
        <v>0.31007751937984496</v>
      </c>
      <c r="D6" s="14">
        <v>80</v>
      </c>
      <c r="E6" s="74"/>
      <c r="F6" s="75">
        <v>2</v>
      </c>
      <c r="G6" s="76">
        <v>22</v>
      </c>
      <c r="H6" s="77">
        <v>25</v>
      </c>
      <c r="I6" s="78">
        <v>9</v>
      </c>
      <c r="J6" s="79">
        <v>17</v>
      </c>
      <c r="K6" s="80">
        <v>5</v>
      </c>
      <c r="L6" s="70"/>
    </row>
    <row r="7" spans="1:12" ht="17.25">
      <c r="A7" s="81"/>
      <c r="B7" s="14"/>
      <c r="C7" s="20"/>
      <c r="D7" s="14"/>
      <c r="E7" s="72"/>
      <c r="F7" s="41">
        <f aca="true" t="shared" si="0" ref="F7:K7">F6/$D$6</f>
        <v>0.025</v>
      </c>
      <c r="G7" s="42">
        <f t="shared" si="0"/>
        <v>0.275</v>
      </c>
      <c r="H7" s="43">
        <f t="shared" si="0"/>
        <v>0.3125</v>
      </c>
      <c r="I7" s="44">
        <f t="shared" si="0"/>
        <v>0.1125</v>
      </c>
      <c r="J7" s="45">
        <f t="shared" si="0"/>
        <v>0.2125</v>
      </c>
      <c r="K7" s="46">
        <f t="shared" si="0"/>
        <v>0.0625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D6+D4</f>
        <v>258</v>
      </c>
      <c r="E8" s="82"/>
      <c r="F8" s="9">
        <f aca="true" t="shared" si="1" ref="F8:K8">F6+F4</f>
        <v>80</v>
      </c>
      <c r="G8" s="9">
        <f t="shared" si="1"/>
        <v>91</v>
      </c>
      <c r="H8" s="10">
        <f t="shared" si="1"/>
        <v>40</v>
      </c>
      <c r="I8" s="2">
        <f t="shared" si="1"/>
        <v>12</v>
      </c>
      <c r="J8" s="10">
        <f t="shared" si="1"/>
        <v>29</v>
      </c>
      <c r="K8" s="10">
        <f t="shared" si="1"/>
        <v>6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2" ref="F9:K9">F8/$D$8</f>
        <v>0.31007751937984496</v>
      </c>
      <c r="G9" s="47">
        <f t="shared" si="2"/>
        <v>0.35271317829457366</v>
      </c>
      <c r="H9" s="48">
        <f t="shared" si="2"/>
        <v>0.15503875968992248</v>
      </c>
      <c r="I9" s="40">
        <f t="shared" si="2"/>
        <v>0.046511627906976744</v>
      </c>
      <c r="J9" s="48">
        <f t="shared" si="2"/>
        <v>0.1124031007751938</v>
      </c>
      <c r="K9" s="48">
        <f t="shared" si="2"/>
        <v>0.023255813953488372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0.8178294573643412</v>
      </c>
      <c r="G10" s="5" t="s">
        <v>12</v>
      </c>
      <c r="H10" s="5"/>
      <c r="I10" s="49">
        <f>I9+J9</f>
        <v>0.15891472868217055</v>
      </c>
      <c r="J10" s="6" t="s">
        <v>13</v>
      </c>
      <c r="K10" s="50">
        <f>K9</f>
        <v>0.023255813953488372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0.9101123595505618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0.6125</v>
      </c>
      <c r="G14" s="35" t="s">
        <v>15</v>
      </c>
      <c r="H14" s="36"/>
      <c r="L14" s="70"/>
    </row>
    <row r="15" spans="1:12" ht="17.25">
      <c r="A15" s="70"/>
      <c r="E15" s="70"/>
      <c r="F15" s="148">
        <f>F13/F14</f>
        <v>1.4858977298784681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70"/>
      <c r="E17" s="70"/>
      <c r="L17" s="70"/>
    </row>
    <row r="18" spans="1:12" ht="17.25">
      <c r="A18" s="70"/>
      <c r="E18" s="70"/>
      <c r="L18" s="70"/>
    </row>
    <row r="19" spans="1:12" ht="17.25">
      <c r="A19" s="70"/>
      <c r="E19" s="70"/>
      <c r="L19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2"/>
  </sheetPr>
  <dimension ref="A1:L20"/>
  <sheetViews>
    <sheetView zoomScalePageLayoutView="0" workbookViewId="0" topLeftCell="A97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90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91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0.6559139784946236</v>
      </c>
      <c r="D4" s="14">
        <v>61</v>
      </c>
      <c r="E4" s="72"/>
      <c r="F4" s="9">
        <v>16</v>
      </c>
      <c r="G4" s="9">
        <v>6</v>
      </c>
      <c r="H4" s="6">
        <v>15</v>
      </c>
      <c r="I4" s="9">
        <v>2</v>
      </c>
      <c r="J4" s="6">
        <v>9</v>
      </c>
      <c r="K4" s="73">
        <v>13</v>
      </c>
      <c r="L4" s="70"/>
    </row>
    <row r="5" spans="1:12" ht="17.25">
      <c r="A5" s="158"/>
      <c r="B5" s="14"/>
      <c r="C5" s="20"/>
      <c r="D5" s="14"/>
      <c r="E5" s="72"/>
      <c r="F5" s="66">
        <f>F4/D$4</f>
        <v>0.26229508196721313</v>
      </c>
      <c r="G5" s="47">
        <f>G4/$D$4</f>
        <v>0.09836065573770492</v>
      </c>
      <c r="H5" s="48">
        <f>H4/$D$4</f>
        <v>0.2459016393442623</v>
      </c>
      <c r="I5" s="47">
        <f>I4/$D$4</f>
        <v>0.03278688524590164</v>
      </c>
      <c r="J5" s="48">
        <f>J4/$D$4</f>
        <v>0.14754098360655737</v>
      </c>
      <c r="K5" s="48">
        <f>K4/$D$4</f>
        <v>0.21311475409836064</v>
      </c>
      <c r="L5" s="70"/>
    </row>
    <row r="6" spans="1:12" ht="17.25">
      <c r="A6" s="158"/>
      <c r="B6" s="14" t="s">
        <v>11</v>
      </c>
      <c r="C6" s="20">
        <f>D6/$D$8</f>
        <v>0.34408602150537637</v>
      </c>
      <c r="D6" s="14">
        <v>32</v>
      </c>
      <c r="E6" s="74"/>
      <c r="F6" s="75">
        <v>1</v>
      </c>
      <c r="G6" s="76">
        <v>1</v>
      </c>
      <c r="H6" s="77">
        <v>10</v>
      </c>
      <c r="I6" s="78">
        <v>1</v>
      </c>
      <c r="J6" s="79">
        <v>5</v>
      </c>
      <c r="K6" s="80">
        <v>14</v>
      </c>
      <c r="L6" s="70"/>
    </row>
    <row r="7" spans="1:12" ht="17.25">
      <c r="A7" s="81"/>
      <c r="B7" s="14"/>
      <c r="C7" s="20"/>
      <c r="D7" s="14"/>
      <c r="E7" s="72"/>
      <c r="F7" s="41">
        <f aca="true" t="shared" si="0" ref="F7:K7">F6/$D$6</f>
        <v>0.03125</v>
      </c>
      <c r="G7" s="42">
        <f t="shared" si="0"/>
        <v>0.03125</v>
      </c>
      <c r="H7" s="43">
        <f t="shared" si="0"/>
        <v>0.3125</v>
      </c>
      <c r="I7" s="44">
        <f t="shared" si="0"/>
        <v>0.03125</v>
      </c>
      <c r="J7" s="45">
        <f t="shared" si="0"/>
        <v>0.15625</v>
      </c>
      <c r="K7" s="46">
        <f t="shared" si="0"/>
        <v>0.4375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D6+D4</f>
        <v>93</v>
      </c>
      <c r="E8" s="82"/>
      <c r="F8" s="9">
        <f aca="true" t="shared" si="1" ref="F8:K8">F6+F4</f>
        <v>17</v>
      </c>
      <c r="G8" s="9">
        <f t="shared" si="1"/>
        <v>7</v>
      </c>
      <c r="H8" s="10">
        <f t="shared" si="1"/>
        <v>25</v>
      </c>
      <c r="I8" s="2">
        <f t="shared" si="1"/>
        <v>3</v>
      </c>
      <c r="J8" s="10">
        <f t="shared" si="1"/>
        <v>14</v>
      </c>
      <c r="K8" s="10">
        <f t="shared" si="1"/>
        <v>27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2" ref="F9:K9">F8/$D$8</f>
        <v>0.1827956989247312</v>
      </c>
      <c r="G9" s="47">
        <f t="shared" si="2"/>
        <v>0.07526881720430108</v>
      </c>
      <c r="H9" s="48">
        <f t="shared" si="2"/>
        <v>0.26881720430107525</v>
      </c>
      <c r="I9" s="40">
        <f t="shared" si="2"/>
        <v>0.03225806451612903</v>
      </c>
      <c r="J9" s="48">
        <f t="shared" si="2"/>
        <v>0.15053763440860216</v>
      </c>
      <c r="K9" s="48">
        <f t="shared" si="2"/>
        <v>0.2903225806451613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0.5268817204301075</v>
      </c>
      <c r="G10" s="5" t="s">
        <v>12</v>
      </c>
      <c r="H10" s="5"/>
      <c r="I10" s="49">
        <f>I9+J9</f>
        <v>0.1827956989247312</v>
      </c>
      <c r="J10" s="6" t="s">
        <v>13</v>
      </c>
      <c r="K10" s="50">
        <f>K9</f>
        <v>0.2903225806451613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0.6065573770491803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0.375</v>
      </c>
      <c r="G14" s="35" t="s">
        <v>15</v>
      </c>
      <c r="H14" s="36"/>
      <c r="L14" s="70"/>
    </row>
    <row r="15" spans="1:12" ht="17.25">
      <c r="A15" s="70"/>
      <c r="E15" s="70"/>
      <c r="F15" s="148">
        <f>F13/F14</f>
        <v>1.6174863387978142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70"/>
      <c r="E17" s="70"/>
      <c r="L17" s="70"/>
    </row>
    <row r="18" spans="1:12" ht="17.25">
      <c r="A18" s="70"/>
      <c r="E18" s="70"/>
      <c r="L18" s="70"/>
    </row>
    <row r="19" spans="1:12" ht="17.25">
      <c r="A19" s="70"/>
      <c r="E19" s="70"/>
      <c r="L19" s="70"/>
    </row>
    <row r="20" spans="1:12" ht="17.25">
      <c r="A20" s="70"/>
      <c r="E20" s="70"/>
      <c r="L20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2"/>
  </sheetPr>
  <dimension ref="A1:L19"/>
  <sheetViews>
    <sheetView zoomScalePageLayoutView="0" workbookViewId="0" topLeftCell="A97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92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93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0.7946428571428571</v>
      </c>
      <c r="D4" s="14">
        <v>89</v>
      </c>
      <c r="E4" s="72"/>
      <c r="F4" s="9">
        <v>21</v>
      </c>
      <c r="G4" s="9">
        <v>35</v>
      </c>
      <c r="H4" s="6">
        <v>21</v>
      </c>
      <c r="I4" s="9">
        <v>7</v>
      </c>
      <c r="J4" s="6">
        <v>0</v>
      </c>
      <c r="K4" s="73">
        <v>5</v>
      </c>
      <c r="L4" s="70"/>
    </row>
    <row r="5" spans="1:12" ht="17.25">
      <c r="A5" s="158"/>
      <c r="B5" s="14"/>
      <c r="C5" s="20"/>
      <c r="D5" s="14"/>
      <c r="E5" s="72"/>
      <c r="F5" s="66">
        <f>F4/D$4</f>
        <v>0.23595505617977527</v>
      </c>
      <c r="G5" s="47">
        <f>G4/$D$4</f>
        <v>0.39325842696629215</v>
      </c>
      <c r="H5" s="48">
        <f>H4/$D$4</f>
        <v>0.23595505617977527</v>
      </c>
      <c r="I5" s="47">
        <f>I4/$D$4</f>
        <v>0.07865168539325842</v>
      </c>
      <c r="J5" s="48">
        <f>J4/$D$4</f>
        <v>0</v>
      </c>
      <c r="K5" s="48">
        <f>K4/$D$4</f>
        <v>0.056179775280898875</v>
      </c>
      <c r="L5" s="70"/>
    </row>
    <row r="6" spans="1:12" ht="17.25">
      <c r="A6" s="158"/>
      <c r="B6" s="14" t="s">
        <v>11</v>
      </c>
      <c r="C6" s="20">
        <f>D6/$D$8</f>
        <v>0.20535714285714285</v>
      </c>
      <c r="D6" s="14">
        <v>23</v>
      </c>
      <c r="E6" s="74"/>
      <c r="F6" s="75">
        <v>0</v>
      </c>
      <c r="G6" s="76">
        <v>3</v>
      </c>
      <c r="H6" s="77">
        <v>9</v>
      </c>
      <c r="I6" s="78">
        <v>1</v>
      </c>
      <c r="J6" s="79">
        <v>6</v>
      </c>
      <c r="K6" s="80">
        <v>4</v>
      </c>
      <c r="L6" s="70"/>
    </row>
    <row r="7" spans="1:12" ht="17.25">
      <c r="A7" s="81"/>
      <c r="B7" s="14"/>
      <c r="C7" s="20"/>
      <c r="D7" s="14"/>
      <c r="E7" s="72"/>
      <c r="F7" s="41">
        <f aca="true" t="shared" si="0" ref="F7:K7">F6/$D$6</f>
        <v>0</v>
      </c>
      <c r="G7" s="42">
        <f t="shared" si="0"/>
        <v>0.13043478260869565</v>
      </c>
      <c r="H7" s="43">
        <f t="shared" si="0"/>
        <v>0.391304347826087</v>
      </c>
      <c r="I7" s="44">
        <f t="shared" si="0"/>
        <v>0.043478260869565216</v>
      </c>
      <c r="J7" s="45">
        <f t="shared" si="0"/>
        <v>0.2608695652173913</v>
      </c>
      <c r="K7" s="46">
        <f t="shared" si="0"/>
        <v>0.17391304347826086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D6+D4</f>
        <v>112</v>
      </c>
      <c r="E8" s="82"/>
      <c r="F8" s="9">
        <f aca="true" t="shared" si="1" ref="F8:K8">F6+F4</f>
        <v>21</v>
      </c>
      <c r="G8" s="9">
        <f t="shared" si="1"/>
        <v>38</v>
      </c>
      <c r="H8" s="10">
        <f t="shared" si="1"/>
        <v>30</v>
      </c>
      <c r="I8" s="2">
        <f t="shared" si="1"/>
        <v>8</v>
      </c>
      <c r="J8" s="10">
        <f t="shared" si="1"/>
        <v>6</v>
      </c>
      <c r="K8" s="10">
        <f t="shared" si="1"/>
        <v>9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2" ref="F9:K9">F8/$D$8</f>
        <v>0.1875</v>
      </c>
      <c r="G9" s="47">
        <f t="shared" si="2"/>
        <v>0.3392857142857143</v>
      </c>
      <c r="H9" s="48">
        <f t="shared" si="2"/>
        <v>0.26785714285714285</v>
      </c>
      <c r="I9" s="40">
        <f t="shared" si="2"/>
        <v>0.07142857142857142</v>
      </c>
      <c r="J9" s="48">
        <f t="shared" si="2"/>
        <v>0.05357142857142857</v>
      </c>
      <c r="K9" s="48">
        <f t="shared" si="2"/>
        <v>0.08035714285714286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0.7946428571428572</v>
      </c>
      <c r="G10" s="5" t="s">
        <v>12</v>
      </c>
      <c r="H10" s="5"/>
      <c r="I10" s="49">
        <f>I9+J9</f>
        <v>0.125</v>
      </c>
      <c r="J10" s="6" t="s">
        <v>13</v>
      </c>
      <c r="K10" s="50">
        <f>K9</f>
        <v>0.08035714285714286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0.8651685393258427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0.5217391304347826</v>
      </c>
      <c r="G14" s="35" t="s">
        <v>15</v>
      </c>
      <c r="H14" s="36"/>
      <c r="L14" s="70"/>
    </row>
    <row r="15" spans="1:12" ht="17.25">
      <c r="A15" s="70"/>
      <c r="E15" s="70"/>
      <c r="F15" s="148">
        <f>F13/F14</f>
        <v>1.658239700374532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70"/>
      <c r="E17" s="70"/>
      <c r="L17" s="70"/>
    </row>
    <row r="18" spans="1:12" ht="17.25">
      <c r="A18" s="70"/>
      <c r="E18" s="70"/>
      <c r="L18" s="70"/>
    </row>
    <row r="19" spans="1:12" ht="17.25">
      <c r="A19" s="70"/>
      <c r="E19" s="70"/>
      <c r="L19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zoomScalePageLayoutView="0" workbookViewId="0" topLeftCell="A85">
      <selection activeCell="K15" sqref="A1:K15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94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95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0.8461538461538461</v>
      </c>
      <c r="D4" s="14">
        <v>33</v>
      </c>
      <c r="E4" s="72"/>
      <c r="F4" s="9">
        <v>12</v>
      </c>
      <c r="G4" s="9">
        <v>8</v>
      </c>
      <c r="H4" s="6">
        <v>9</v>
      </c>
      <c r="I4" s="9">
        <v>2</v>
      </c>
      <c r="J4" s="6">
        <v>1</v>
      </c>
      <c r="K4" s="73">
        <v>1</v>
      </c>
      <c r="L4" s="70"/>
    </row>
    <row r="5" spans="1:12" ht="17.25">
      <c r="A5" s="158"/>
      <c r="B5" s="14"/>
      <c r="C5" s="20"/>
      <c r="D5" s="14"/>
      <c r="E5" s="72"/>
      <c r="F5" s="66">
        <f>F4/D$4</f>
        <v>0.36363636363636365</v>
      </c>
      <c r="G5" s="47">
        <f>G4/$D$4</f>
        <v>0.24242424242424243</v>
      </c>
      <c r="H5" s="48">
        <f>H4/$D$4</f>
        <v>0.2727272727272727</v>
      </c>
      <c r="I5" s="47">
        <f>I4/$D$4</f>
        <v>0.06060606060606061</v>
      </c>
      <c r="J5" s="48">
        <f>J4/$D$4</f>
        <v>0.030303030303030304</v>
      </c>
      <c r="K5" s="48">
        <f>K4/$D$4</f>
        <v>0.030303030303030304</v>
      </c>
      <c r="L5" s="70"/>
    </row>
    <row r="6" spans="1:12" ht="17.25">
      <c r="A6" s="158"/>
      <c r="B6" s="14" t="s">
        <v>11</v>
      </c>
      <c r="C6" s="20">
        <f>D6/$D$8</f>
        <v>0.15384615384615385</v>
      </c>
      <c r="D6" s="14">
        <v>6</v>
      </c>
      <c r="E6" s="74"/>
      <c r="F6" s="75">
        <v>0</v>
      </c>
      <c r="G6" s="76">
        <v>1</v>
      </c>
      <c r="H6" s="77">
        <v>2</v>
      </c>
      <c r="I6" s="78">
        <v>0</v>
      </c>
      <c r="J6" s="79">
        <v>3</v>
      </c>
      <c r="K6" s="80">
        <v>0</v>
      </c>
      <c r="L6" s="70"/>
    </row>
    <row r="7" spans="1:12" ht="17.25">
      <c r="A7" s="81"/>
      <c r="B7" s="14"/>
      <c r="C7" s="20"/>
      <c r="D7" s="14"/>
      <c r="E7" s="72"/>
      <c r="F7" s="41">
        <f aca="true" t="shared" si="0" ref="F7:K7">F6/$D$6</f>
        <v>0</v>
      </c>
      <c r="G7" s="42">
        <f t="shared" si="0"/>
        <v>0.16666666666666666</v>
      </c>
      <c r="H7" s="43">
        <f t="shared" si="0"/>
        <v>0.3333333333333333</v>
      </c>
      <c r="I7" s="44">
        <f t="shared" si="0"/>
        <v>0</v>
      </c>
      <c r="J7" s="45">
        <f t="shared" si="0"/>
        <v>0.5</v>
      </c>
      <c r="K7" s="46">
        <f t="shared" si="0"/>
        <v>0</v>
      </c>
      <c r="L7" s="70"/>
    </row>
    <row r="8" spans="1:12" ht="17.25">
      <c r="A8" s="165" t="s">
        <v>19</v>
      </c>
      <c r="B8" s="166"/>
      <c r="C8" s="29">
        <f>D8/$D$8</f>
        <v>1</v>
      </c>
      <c r="D8" s="18">
        <f>D6+D4</f>
        <v>39</v>
      </c>
      <c r="E8" s="82"/>
      <c r="F8" s="9">
        <f aca="true" t="shared" si="1" ref="F8:K8">F6+F4</f>
        <v>12</v>
      </c>
      <c r="G8" s="9">
        <f t="shared" si="1"/>
        <v>9</v>
      </c>
      <c r="H8" s="10">
        <f t="shared" si="1"/>
        <v>11</v>
      </c>
      <c r="I8" s="2">
        <f t="shared" si="1"/>
        <v>2</v>
      </c>
      <c r="J8" s="10">
        <f t="shared" si="1"/>
        <v>4</v>
      </c>
      <c r="K8" s="10">
        <f t="shared" si="1"/>
        <v>1</v>
      </c>
      <c r="L8" s="70"/>
    </row>
    <row r="9" spans="1:12" ht="17.25">
      <c r="A9" s="167"/>
      <c r="B9" s="168"/>
      <c r="C9" s="20"/>
      <c r="D9" s="14"/>
      <c r="E9" s="72"/>
      <c r="F9" s="47">
        <f aca="true" t="shared" si="2" ref="F9:K9">F8/$D$8</f>
        <v>0.3076923076923077</v>
      </c>
      <c r="G9" s="47">
        <f t="shared" si="2"/>
        <v>0.23076923076923078</v>
      </c>
      <c r="H9" s="48">
        <f t="shared" si="2"/>
        <v>0.28205128205128205</v>
      </c>
      <c r="I9" s="40">
        <f t="shared" si="2"/>
        <v>0.05128205128205128</v>
      </c>
      <c r="J9" s="48">
        <f t="shared" si="2"/>
        <v>0.10256410256410256</v>
      </c>
      <c r="K9" s="48">
        <f t="shared" si="2"/>
        <v>0.02564102564102564</v>
      </c>
      <c r="L9" s="70"/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0.8205128205128206</v>
      </c>
      <c r="G10" s="5" t="s">
        <v>12</v>
      </c>
      <c r="H10" s="5"/>
      <c r="I10" s="49">
        <f>I9+J9</f>
        <v>0.15384615384615385</v>
      </c>
      <c r="J10" s="6" t="s">
        <v>13</v>
      </c>
      <c r="K10" s="50">
        <f>K9</f>
        <v>0.02564102564102564</v>
      </c>
      <c r="L10" s="70"/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F5+G5+H5</f>
        <v>0.8787878787878788</v>
      </c>
      <c r="G13" s="32" t="s">
        <v>14</v>
      </c>
      <c r="H13" s="33"/>
      <c r="L13" s="70"/>
    </row>
    <row r="14" spans="1:12" ht="17.25">
      <c r="A14" s="70"/>
      <c r="E14" s="70"/>
      <c r="F14" s="147">
        <f>F7+G7+H7</f>
        <v>0.5</v>
      </c>
      <c r="G14" s="35" t="s">
        <v>15</v>
      </c>
      <c r="H14" s="36"/>
      <c r="L14" s="70"/>
    </row>
    <row r="15" spans="1:12" ht="17.25">
      <c r="A15" s="70"/>
      <c r="E15" s="70"/>
      <c r="F15" s="148">
        <f>F13/F14</f>
        <v>1.7575757575757576</v>
      </c>
      <c r="G15" s="38" t="s">
        <v>16</v>
      </c>
      <c r="H15" s="39"/>
      <c r="L15" s="70"/>
    </row>
    <row r="16" spans="1:12" ht="17.25">
      <c r="A16" s="70"/>
      <c r="E16" s="70"/>
      <c r="L16" s="70"/>
    </row>
    <row r="17" spans="1:12" ht="17.25">
      <c r="A17" s="70"/>
      <c r="E17" s="70"/>
      <c r="L17" s="70"/>
    </row>
    <row r="18" spans="1:12" ht="17.25">
      <c r="A18" s="70"/>
      <c r="E18" s="70"/>
      <c r="L18" s="70"/>
    </row>
    <row r="19" spans="1:12" ht="17.25">
      <c r="A19" s="70"/>
      <c r="E19" s="70"/>
      <c r="L19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2"/>
  </sheetPr>
  <dimension ref="A1:M17"/>
  <sheetViews>
    <sheetView zoomScalePageLayoutView="0" workbookViewId="0" topLeftCell="A94">
      <selection activeCell="A8" sqref="A8:B9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3" ht="17.25">
      <c r="A1" s="27" t="s">
        <v>0</v>
      </c>
      <c r="B1" s="26"/>
      <c r="C1" s="25"/>
      <c r="D1" s="26"/>
      <c r="E1" s="68"/>
      <c r="F1" s="69" t="s">
        <v>96</v>
      </c>
      <c r="G1" s="52"/>
      <c r="H1" s="52"/>
      <c r="I1" s="51" t="s">
        <v>21</v>
      </c>
      <c r="J1" s="12"/>
      <c r="K1" s="13"/>
      <c r="L1" s="70"/>
      <c r="M1" s="70"/>
    </row>
    <row r="2" spans="1:13" ht="17.25">
      <c r="A2" s="19" t="s">
        <v>101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  <c r="M2" s="70"/>
    </row>
    <row r="3" spans="1:13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  <c r="M3" s="70"/>
    </row>
    <row r="4" spans="1:13" ht="17.25">
      <c r="A4" s="158"/>
      <c r="B4" s="14" t="s">
        <v>17</v>
      </c>
      <c r="C4" s="20">
        <f>D4/$D$8</f>
        <v>0.4542124542124542</v>
      </c>
      <c r="D4" s="14">
        <v>124</v>
      </c>
      <c r="E4" s="72"/>
      <c r="F4" s="9">
        <v>54</v>
      </c>
      <c r="G4" s="9">
        <v>36</v>
      </c>
      <c r="H4" s="6">
        <v>13</v>
      </c>
      <c r="I4" s="9">
        <v>10</v>
      </c>
      <c r="J4" s="6">
        <v>7</v>
      </c>
      <c r="K4" s="73">
        <v>4</v>
      </c>
      <c r="L4" s="70"/>
      <c r="M4" s="70"/>
    </row>
    <row r="5" spans="1:13" ht="17.25">
      <c r="A5" s="158"/>
      <c r="B5" s="14"/>
      <c r="C5" s="20"/>
      <c r="D5" s="14"/>
      <c r="E5" s="72"/>
      <c r="F5" s="66">
        <f>F4/D$4</f>
        <v>0.43548387096774194</v>
      </c>
      <c r="G5" s="47">
        <f>G4/$D$4</f>
        <v>0.2903225806451613</v>
      </c>
      <c r="H5" s="48">
        <f>H4/$D$4</f>
        <v>0.10483870967741936</v>
      </c>
      <c r="I5" s="47">
        <f>I4/$D$4</f>
        <v>0.08064516129032258</v>
      </c>
      <c r="J5" s="48">
        <f>J4/$D$4</f>
        <v>0.056451612903225805</v>
      </c>
      <c r="K5" s="48">
        <f>K4/$D$4</f>
        <v>0.03225806451612903</v>
      </c>
      <c r="L5" s="70"/>
      <c r="M5" s="70"/>
    </row>
    <row r="6" spans="1:13" ht="17.25">
      <c r="A6" s="158"/>
      <c r="B6" s="14" t="s">
        <v>11</v>
      </c>
      <c r="C6" s="20">
        <f>D6/$D$8</f>
        <v>0.5457875457875457</v>
      </c>
      <c r="D6" s="14">
        <v>149</v>
      </c>
      <c r="E6" s="74"/>
      <c r="F6" s="75">
        <v>7</v>
      </c>
      <c r="G6" s="76">
        <v>21</v>
      </c>
      <c r="H6" s="77">
        <v>35</v>
      </c>
      <c r="I6" s="78">
        <v>15</v>
      </c>
      <c r="J6" s="79">
        <v>40</v>
      </c>
      <c r="K6" s="80">
        <v>31</v>
      </c>
      <c r="L6" s="70"/>
      <c r="M6" s="70"/>
    </row>
    <row r="7" spans="1:13" ht="17.25">
      <c r="A7" s="81"/>
      <c r="B7" s="14"/>
      <c r="C7" s="20"/>
      <c r="D7" s="14"/>
      <c r="E7" s="72"/>
      <c r="F7" s="41">
        <f aca="true" t="shared" si="0" ref="F7:K7">F6/$D$6</f>
        <v>0.04697986577181208</v>
      </c>
      <c r="G7" s="42">
        <f t="shared" si="0"/>
        <v>0.14093959731543623</v>
      </c>
      <c r="H7" s="43">
        <f t="shared" si="0"/>
        <v>0.2348993288590604</v>
      </c>
      <c r="I7" s="44">
        <f t="shared" si="0"/>
        <v>0.10067114093959731</v>
      </c>
      <c r="J7" s="45">
        <f t="shared" si="0"/>
        <v>0.2684563758389262</v>
      </c>
      <c r="K7" s="46">
        <f t="shared" si="0"/>
        <v>0.2080536912751678</v>
      </c>
      <c r="L7" s="70"/>
      <c r="M7" s="70"/>
    </row>
    <row r="8" spans="1:13" ht="17.25">
      <c r="A8" s="165" t="s">
        <v>19</v>
      </c>
      <c r="B8" s="166"/>
      <c r="C8" s="29">
        <f>D8/$D$8</f>
        <v>1</v>
      </c>
      <c r="D8" s="18">
        <f>D6+D4</f>
        <v>273</v>
      </c>
      <c r="E8" s="82"/>
      <c r="F8" s="9">
        <f aca="true" t="shared" si="1" ref="F8:K8">F6+F4</f>
        <v>61</v>
      </c>
      <c r="G8" s="9">
        <f t="shared" si="1"/>
        <v>57</v>
      </c>
      <c r="H8" s="10">
        <f t="shared" si="1"/>
        <v>48</v>
      </c>
      <c r="I8" s="2">
        <f t="shared" si="1"/>
        <v>25</v>
      </c>
      <c r="J8" s="10">
        <f t="shared" si="1"/>
        <v>47</v>
      </c>
      <c r="K8" s="10">
        <f t="shared" si="1"/>
        <v>35</v>
      </c>
      <c r="L8" s="70"/>
      <c r="M8" s="70"/>
    </row>
    <row r="9" spans="1:13" ht="17.25">
      <c r="A9" s="167"/>
      <c r="B9" s="168"/>
      <c r="C9" s="20"/>
      <c r="D9" s="14"/>
      <c r="E9" s="72"/>
      <c r="F9" s="47">
        <f aca="true" t="shared" si="2" ref="F9:K9">F8/$D$8</f>
        <v>0.22344322344322345</v>
      </c>
      <c r="G9" s="47">
        <f t="shared" si="2"/>
        <v>0.2087912087912088</v>
      </c>
      <c r="H9" s="48">
        <f t="shared" si="2"/>
        <v>0.17582417582417584</v>
      </c>
      <c r="I9" s="40">
        <f t="shared" si="2"/>
        <v>0.09157509157509157</v>
      </c>
      <c r="J9" s="48">
        <f t="shared" si="2"/>
        <v>0.17216117216117216</v>
      </c>
      <c r="K9" s="48">
        <f t="shared" si="2"/>
        <v>0.1282051282051282</v>
      </c>
      <c r="L9" s="70"/>
      <c r="M9" s="70"/>
    </row>
    <row r="10" spans="1:13" ht="17.25">
      <c r="A10" s="174" t="s">
        <v>18</v>
      </c>
      <c r="B10" s="175"/>
      <c r="C10" s="175"/>
      <c r="D10" s="175"/>
      <c r="E10" s="176"/>
      <c r="F10" s="67">
        <f>F9+G9+H9</f>
        <v>0.6080586080586081</v>
      </c>
      <c r="G10" s="5" t="s">
        <v>12</v>
      </c>
      <c r="H10" s="5"/>
      <c r="I10" s="49">
        <f>I9+J9</f>
        <v>0.26373626373626374</v>
      </c>
      <c r="J10" s="6" t="s">
        <v>13</v>
      </c>
      <c r="K10" s="50">
        <f>K9</f>
        <v>0.1282051282051282</v>
      </c>
      <c r="L10" s="70"/>
      <c r="M10" s="70"/>
    </row>
    <row r="11" spans="1:13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  <c r="M11" s="70"/>
    </row>
    <row r="12" spans="1:13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  <c r="M12" s="70"/>
    </row>
    <row r="13" spans="1:13" ht="17.25">
      <c r="A13" s="70"/>
      <c r="E13" s="70"/>
      <c r="F13" s="31">
        <f>F5+G5+H5</f>
        <v>0.8306451612903226</v>
      </c>
      <c r="G13" s="32" t="s">
        <v>14</v>
      </c>
      <c r="H13" s="33"/>
      <c r="L13" s="70"/>
      <c r="M13" s="70"/>
    </row>
    <row r="14" spans="1:13" ht="17.25">
      <c r="A14" s="70"/>
      <c r="E14" s="70"/>
      <c r="F14" s="147">
        <f>F7+G7+H7</f>
        <v>0.4228187919463087</v>
      </c>
      <c r="G14" s="35" t="s">
        <v>15</v>
      </c>
      <c r="H14" s="36"/>
      <c r="L14" s="70"/>
      <c r="M14" s="70"/>
    </row>
    <row r="15" spans="1:13" ht="17.25">
      <c r="A15" s="70"/>
      <c r="E15" s="70"/>
      <c r="F15" s="148">
        <f>F13/F14</f>
        <v>1.964541730670763</v>
      </c>
      <c r="G15" s="38" t="s">
        <v>16</v>
      </c>
      <c r="H15" s="39"/>
      <c r="L15" s="70"/>
      <c r="M15" s="70"/>
    </row>
    <row r="16" spans="1:13" ht="17.25">
      <c r="A16" s="70"/>
      <c r="E16" s="70"/>
      <c r="L16" s="70"/>
      <c r="M16" s="70"/>
    </row>
    <row r="17" spans="1:13" ht="17.25">
      <c r="A17" s="70"/>
      <c r="E17" s="70"/>
      <c r="L17" s="70"/>
      <c r="M17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0"/>
  </sheetPr>
  <dimension ref="A1:K15"/>
  <sheetViews>
    <sheetView zoomScalePageLayoutView="0" workbookViewId="0" topLeftCell="A1">
      <selection activeCell="I22" sqref="I22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1" ht="17.25">
      <c r="A1" s="27" t="s">
        <v>0</v>
      </c>
      <c r="B1" s="26"/>
      <c r="C1" s="25"/>
      <c r="D1" s="26"/>
      <c r="E1" s="28"/>
      <c r="F1" s="54" t="s">
        <v>23</v>
      </c>
      <c r="G1" s="52"/>
      <c r="H1" s="52"/>
      <c r="I1" s="51" t="s">
        <v>21</v>
      </c>
      <c r="J1" s="12"/>
      <c r="K1" s="13"/>
    </row>
    <row r="2" spans="1:11" ht="17.25">
      <c r="A2" s="55" t="s">
        <v>22</v>
      </c>
      <c r="C2" s="20"/>
      <c r="D2" s="21"/>
      <c r="E2" s="22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</row>
    <row r="3" spans="1:11" ht="17.25">
      <c r="A3" s="157" t="s">
        <v>7</v>
      </c>
      <c r="B3" s="11"/>
      <c r="C3" s="23"/>
      <c r="D3" s="11"/>
      <c r="E3" s="22"/>
      <c r="F3" s="17"/>
      <c r="G3" s="7"/>
      <c r="H3" s="8"/>
      <c r="I3" s="7"/>
      <c r="J3" s="8"/>
      <c r="K3" s="164"/>
    </row>
    <row r="4" spans="1:11" ht="17.25">
      <c r="A4" s="224"/>
      <c r="B4" s="14" t="s">
        <v>17</v>
      </c>
      <c r="C4" s="20" t="e">
        <f>D4/$D$8</f>
        <v>#DIV/0!</v>
      </c>
      <c r="D4" s="53">
        <v>0</v>
      </c>
      <c r="E4" s="24"/>
      <c r="F4" s="56">
        <v>0</v>
      </c>
      <c r="G4" s="56">
        <v>0</v>
      </c>
      <c r="H4" s="64">
        <v>0</v>
      </c>
      <c r="I4" s="56">
        <v>0</v>
      </c>
      <c r="J4" s="64">
        <v>0</v>
      </c>
      <c r="K4" s="65">
        <v>0</v>
      </c>
    </row>
    <row r="5" spans="1:11" ht="17.25">
      <c r="A5" s="224"/>
      <c r="B5" s="14"/>
      <c r="C5" s="20"/>
      <c r="D5" s="14"/>
      <c r="E5" s="24"/>
      <c r="F5" s="66" t="e">
        <f>F4/D$4</f>
        <v>#DIV/0!</v>
      </c>
      <c r="G5" s="47" t="e">
        <f>G4/$D$4</f>
        <v>#DIV/0!</v>
      </c>
      <c r="H5" s="48" t="e">
        <f>H4/$D$4</f>
        <v>#DIV/0!</v>
      </c>
      <c r="I5" s="47" t="e">
        <f>I4/$D$4</f>
        <v>#DIV/0!</v>
      </c>
      <c r="J5" s="48" t="e">
        <f>J4/$D$4</f>
        <v>#DIV/0!</v>
      </c>
      <c r="K5" s="48" t="e">
        <f>K4/$D$4</f>
        <v>#DIV/0!</v>
      </c>
    </row>
    <row r="6" spans="1:11" ht="17.25">
      <c r="A6" s="224"/>
      <c r="B6" s="14" t="s">
        <v>11</v>
      </c>
      <c r="C6" s="20" t="e">
        <f>D6/$D$8</f>
        <v>#DIV/0!</v>
      </c>
      <c r="D6" s="53">
        <v>0</v>
      </c>
      <c r="E6" s="57"/>
      <c r="F6" s="60">
        <v>0</v>
      </c>
      <c r="G6" s="58">
        <v>0</v>
      </c>
      <c r="H6" s="63">
        <v>0</v>
      </c>
      <c r="I6" s="59">
        <v>0</v>
      </c>
      <c r="J6" s="62">
        <v>0</v>
      </c>
      <c r="K6" s="61">
        <v>0</v>
      </c>
    </row>
    <row r="7" spans="1:11" ht="17.25">
      <c r="A7" s="15"/>
      <c r="B7" s="14"/>
      <c r="C7" s="20"/>
      <c r="D7" s="14"/>
      <c r="E7" s="24"/>
      <c r="F7" s="41" t="e">
        <f aca="true" t="shared" si="0" ref="F7:K7">F6/$D$6</f>
        <v>#DIV/0!</v>
      </c>
      <c r="G7" s="42" t="e">
        <f t="shared" si="0"/>
        <v>#DIV/0!</v>
      </c>
      <c r="H7" s="43" t="e">
        <f t="shared" si="0"/>
        <v>#DIV/0!</v>
      </c>
      <c r="I7" s="44" t="e">
        <f t="shared" si="0"/>
        <v>#DIV/0!</v>
      </c>
      <c r="J7" s="45" t="e">
        <f t="shared" si="0"/>
        <v>#DIV/0!</v>
      </c>
      <c r="K7" s="46" t="e">
        <f t="shared" si="0"/>
        <v>#DIV/0!</v>
      </c>
    </row>
    <row r="8" spans="1:11" ht="17.25">
      <c r="A8" s="165" t="s">
        <v>19</v>
      </c>
      <c r="B8" s="228"/>
      <c r="C8" s="29" t="e">
        <f>D8/$D$8</f>
        <v>#DIV/0!</v>
      </c>
      <c r="D8" s="18">
        <f>D6+D4</f>
        <v>0</v>
      </c>
      <c r="E8" s="30"/>
      <c r="F8" s="9">
        <f aca="true" t="shared" si="1" ref="F8:K8">F6+F4</f>
        <v>0</v>
      </c>
      <c r="G8" s="9">
        <f t="shared" si="1"/>
        <v>0</v>
      </c>
      <c r="H8" s="10">
        <f t="shared" si="1"/>
        <v>0</v>
      </c>
      <c r="I8" s="2">
        <f t="shared" si="1"/>
        <v>0</v>
      </c>
      <c r="J8" s="10">
        <f t="shared" si="1"/>
        <v>0</v>
      </c>
      <c r="K8" s="10">
        <f t="shared" si="1"/>
        <v>0</v>
      </c>
    </row>
    <row r="9" spans="1:11" ht="17.25">
      <c r="A9" s="229"/>
      <c r="B9" s="230"/>
      <c r="C9" s="20"/>
      <c r="D9" s="14"/>
      <c r="E9" s="24"/>
      <c r="F9" s="47" t="e">
        <f aca="true" t="shared" si="2" ref="F9:K9">F8/$D$8</f>
        <v>#DIV/0!</v>
      </c>
      <c r="G9" s="47" t="e">
        <f t="shared" si="2"/>
        <v>#DIV/0!</v>
      </c>
      <c r="H9" s="48" t="e">
        <f t="shared" si="2"/>
        <v>#DIV/0!</v>
      </c>
      <c r="I9" s="40" t="e">
        <f t="shared" si="2"/>
        <v>#DIV/0!</v>
      </c>
      <c r="J9" s="48" t="e">
        <f t="shared" si="2"/>
        <v>#DIV/0!</v>
      </c>
      <c r="K9" s="48" t="e">
        <f t="shared" si="2"/>
        <v>#DIV/0!</v>
      </c>
    </row>
    <row r="10" spans="1:11" ht="17.25">
      <c r="A10" s="174" t="s">
        <v>18</v>
      </c>
      <c r="B10" s="235"/>
      <c r="C10" s="235"/>
      <c r="D10" s="235"/>
      <c r="E10" s="236"/>
      <c r="F10" s="67" t="e">
        <f>F9+G9+H9</f>
        <v>#DIV/0!</v>
      </c>
      <c r="G10" s="5" t="s">
        <v>12</v>
      </c>
      <c r="H10" s="5"/>
      <c r="I10" s="49" t="e">
        <f>I9+J9</f>
        <v>#DIV/0!</v>
      </c>
      <c r="J10" s="6" t="s">
        <v>13</v>
      </c>
      <c r="K10" s="50" t="e">
        <f>K9</f>
        <v>#DIV/0!</v>
      </c>
    </row>
    <row r="11" spans="1:11" ht="17.25" customHeight="1">
      <c r="A11" s="237"/>
      <c r="B11" s="238"/>
      <c r="C11" s="238"/>
      <c r="D11" s="238"/>
      <c r="E11" s="239"/>
      <c r="F11" s="169" t="s">
        <v>8</v>
      </c>
      <c r="G11" s="231"/>
      <c r="H11" s="232"/>
      <c r="I11" s="159" t="s">
        <v>9</v>
      </c>
      <c r="J11" s="225"/>
      <c r="K11" s="183" t="s">
        <v>20</v>
      </c>
    </row>
    <row r="12" spans="1:11" ht="17.25">
      <c r="A12" s="240"/>
      <c r="B12" s="241"/>
      <c r="C12" s="241"/>
      <c r="D12" s="241"/>
      <c r="E12" s="242"/>
      <c r="F12" s="233"/>
      <c r="G12" s="233"/>
      <c r="H12" s="234"/>
      <c r="I12" s="226"/>
      <c r="J12" s="227"/>
      <c r="K12" s="243"/>
    </row>
    <row r="13" spans="6:8" ht="17.25">
      <c r="F13" s="31" t="e">
        <f>F5+G5+H5</f>
        <v>#DIV/0!</v>
      </c>
      <c r="G13" s="32" t="s">
        <v>14</v>
      </c>
      <c r="H13" s="33"/>
    </row>
    <row r="14" spans="6:8" ht="17.25">
      <c r="F14" s="147" t="e">
        <f>F7+G7+H7</f>
        <v>#DIV/0!</v>
      </c>
      <c r="G14" s="35" t="s">
        <v>15</v>
      </c>
      <c r="H14" s="36"/>
    </row>
    <row r="15" spans="6:8" ht="17.25">
      <c r="F15" s="37" t="e">
        <f>F13/F14</f>
        <v>#DIV/0!</v>
      </c>
      <c r="G15" s="38" t="s">
        <v>16</v>
      </c>
      <c r="H15" s="39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17"/>
  <sheetViews>
    <sheetView zoomScalePageLayoutView="0" workbookViewId="0" topLeftCell="A2">
      <selection activeCell="A18" sqref="A18:IV70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83" t="s">
        <v>0</v>
      </c>
      <c r="B1" s="84"/>
      <c r="C1" s="85"/>
      <c r="D1" s="84"/>
      <c r="E1" s="86"/>
      <c r="F1" s="87" t="s">
        <v>102</v>
      </c>
      <c r="G1" s="88"/>
      <c r="H1" s="88"/>
      <c r="I1" s="89" t="s">
        <v>21</v>
      </c>
      <c r="J1" s="90"/>
      <c r="K1" s="91"/>
      <c r="L1" s="92"/>
    </row>
    <row r="2" spans="1:12" ht="17.25">
      <c r="A2" s="93" t="s">
        <v>103</v>
      </c>
      <c r="B2" s="94"/>
      <c r="C2" s="95"/>
      <c r="D2" s="96"/>
      <c r="E2" s="97"/>
      <c r="F2" s="98" t="s">
        <v>2</v>
      </c>
      <c r="G2" s="99" t="s">
        <v>3</v>
      </c>
      <c r="H2" s="100" t="s">
        <v>4</v>
      </c>
      <c r="I2" s="99" t="s">
        <v>5</v>
      </c>
      <c r="J2" s="100" t="s">
        <v>6</v>
      </c>
      <c r="K2" s="191" t="s">
        <v>10</v>
      </c>
      <c r="L2" s="92"/>
    </row>
    <row r="3" spans="1:12" ht="17.25">
      <c r="A3" s="185" t="s">
        <v>7</v>
      </c>
      <c r="B3" s="101"/>
      <c r="C3" s="102"/>
      <c r="D3" s="101"/>
      <c r="E3" s="97"/>
      <c r="F3" s="103"/>
      <c r="G3" s="104"/>
      <c r="H3" s="105"/>
      <c r="I3" s="104"/>
      <c r="J3" s="105"/>
      <c r="K3" s="192"/>
      <c r="L3" s="92"/>
    </row>
    <row r="4" spans="1:12" ht="17.25">
      <c r="A4" s="186"/>
      <c r="B4" s="106" t="s">
        <v>17</v>
      </c>
      <c r="C4" s="95">
        <f>D4/$D$8</f>
        <v>0.88</v>
      </c>
      <c r="D4" s="106">
        <v>44</v>
      </c>
      <c r="E4" s="107"/>
      <c r="F4" s="108">
        <v>12</v>
      </c>
      <c r="G4" s="108">
        <v>27</v>
      </c>
      <c r="H4" s="100">
        <v>2</v>
      </c>
      <c r="I4" s="108">
        <v>1</v>
      </c>
      <c r="J4" s="100">
        <v>1</v>
      </c>
      <c r="K4" s="109">
        <v>1</v>
      </c>
      <c r="L4" s="70">
        <f aca="true" t="shared" si="0" ref="L4:L10">SUM(F4:K4)</f>
        <v>44</v>
      </c>
    </row>
    <row r="5" spans="1:12" ht="17.25">
      <c r="A5" s="186"/>
      <c r="B5" s="106"/>
      <c r="C5" s="95"/>
      <c r="D5" s="106"/>
      <c r="E5" s="107"/>
      <c r="F5" s="110">
        <f>F4/D$4</f>
        <v>0.2727272727272727</v>
      </c>
      <c r="G5" s="111">
        <f>G4/$D$4</f>
        <v>0.6136363636363636</v>
      </c>
      <c r="H5" s="112">
        <f>H4/$D$4</f>
        <v>0.045454545454545456</v>
      </c>
      <c r="I5" s="111">
        <f>I4/$D$4</f>
        <v>0.022727272727272728</v>
      </c>
      <c r="J5" s="112">
        <f>J4/$D$4</f>
        <v>0.022727272727272728</v>
      </c>
      <c r="K5" s="112">
        <f>K4/$D$4</f>
        <v>0.022727272727272728</v>
      </c>
      <c r="L5" s="70">
        <f t="shared" si="0"/>
        <v>0.9999999999999999</v>
      </c>
    </row>
    <row r="6" spans="1:12" ht="17.25">
      <c r="A6" s="186"/>
      <c r="B6" s="106" t="s">
        <v>11</v>
      </c>
      <c r="C6" s="95">
        <f>D6/$D$8</f>
        <v>0.12</v>
      </c>
      <c r="D6" s="106">
        <v>6</v>
      </c>
      <c r="E6" s="113"/>
      <c r="F6" s="114">
        <v>0</v>
      </c>
      <c r="G6" s="115">
        <v>1</v>
      </c>
      <c r="H6" s="116">
        <v>1</v>
      </c>
      <c r="I6" s="117">
        <v>0</v>
      </c>
      <c r="J6" s="118">
        <v>1</v>
      </c>
      <c r="K6" s="119">
        <v>3</v>
      </c>
      <c r="L6" s="70">
        <f t="shared" si="0"/>
        <v>6</v>
      </c>
    </row>
    <row r="7" spans="1:12" ht="17.25">
      <c r="A7" s="120"/>
      <c r="B7" s="106"/>
      <c r="C7" s="95"/>
      <c r="D7" s="106"/>
      <c r="E7" s="107"/>
      <c r="F7" s="121">
        <f aca="true" t="shared" si="1" ref="F7:K7">F6/$D$6</f>
        <v>0</v>
      </c>
      <c r="G7" s="122">
        <f t="shared" si="1"/>
        <v>0.16666666666666666</v>
      </c>
      <c r="H7" s="123">
        <f t="shared" si="1"/>
        <v>0.16666666666666666</v>
      </c>
      <c r="I7" s="124">
        <f t="shared" si="1"/>
        <v>0</v>
      </c>
      <c r="J7" s="125">
        <f t="shared" si="1"/>
        <v>0.16666666666666666</v>
      </c>
      <c r="K7" s="126">
        <f t="shared" si="1"/>
        <v>0.5</v>
      </c>
      <c r="L7" s="70">
        <f t="shared" si="0"/>
        <v>1</v>
      </c>
    </row>
    <row r="8" spans="1:12" ht="17.25">
      <c r="A8" s="193" t="s">
        <v>49</v>
      </c>
      <c r="B8" s="194"/>
      <c r="C8" s="127">
        <f>D8/$D$8</f>
        <v>1</v>
      </c>
      <c r="D8" s="18">
        <f>SUM(D4:D6)</f>
        <v>50</v>
      </c>
      <c r="E8" s="129"/>
      <c r="F8" s="108">
        <f aca="true" t="shared" si="2" ref="F8:K8">F6+F4</f>
        <v>12</v>
      </c>
      <c r="G8" s="108">
        <f t="shared" si="2"/>
        <v>28</v>
      </c>
      <c r="H8" s="130">
        <f t="shared" si="2"/>
        <v>3</v>
      </c>
      <c r="I8" s="131">
        <f t="shared" si="2"/>
        <v>1</v>
      </c>
      <c r="J8" s="130">
        <f t="shared" si="2"/>
        <v>2</v>
      </c>
      <c r="K8" s="130">
        <f t="shared" si="2"/>
        <v>4</v>
      </c>
      <c r="L8" s="70">
        <f t="shared" si="0"/>
        <v>50</v>
      </c>
    </row>
    <row r="9" spans="1:12" ht="17.25">
      <c r="A9" s="195"/>
      <c r="B9" s="196"/>
      <c r="C9" s="95"/>
      <c r="D9" s="106"/>
      <c r="E9" s="107"/>
      <c r="F9" s="111">
        <f aca="true" t="shared" si="3" ref="F9:K9">F8/$D$8</f>
        <v>0.24</v>
      </c>
      <c r="G9" s="111">
        <f t="shared" si="3"/>
        <v>0.56</v>
      </c>
      <c r="H9" s="112">
        <f t="shared" si="3"/>
        <v>0.06</v>
      </c>
      <c r="I9" s="132">
        <f t="shared" si="3"/>
        <v>0.02</v>
      </c>
      <c r="J9" s="112">
        <f t="shared" si="3"/>
        <v>0.04</v>
      </c>
      <c r="K9" s="112">
        <f t="shared" si="3"/>
        <v>0.08</v>
      </c>
      <c r="L9" s="70">
        <f t="shared" si="0"/>
        <v>1.0000000000000002</v>
      </c>
    </row>
    <row r="10" spans="1:12" ht="17.25">
      <c r="A10" s="202" t="s">
        <v>18</v>
      </c>
      <c r="B10" s="203"/>
      <c r="C10" s="203"/>
      <c r="D10" s="203"/>
      <c r="E10" s="204"/>
      <c r="F10" s="133">
        <f>F9+G9+H9</f>
        <v>0.8600000000000001</v>
      </c>
      <c r="G10" s="99" t="s">
        <v>12</v>
      </c>
      <c r="H10" s="99"/>
      <c r="I10" s="134">
        <f>I9+J9</f>
        <v>0.06</v>
      </c>
      <c r="J10" s="100" t="s">
        <v>13</v>
      </c>
      <c r="K10" s="135">
        <f>K9</f>
        <v>0.08</v>
      </c>
      <c r="L10" s="70">
        <f t="shared" si="0"/>
        <v>1.0000000000000002</v>
      </c>
    </row>
    <row r="11" spans="1:12" ht="17.25" customHeight="1">
      <c r="A11" s="205"/>
      <c r="B11" s="206"/>
      <c r="C11" s="206"/>
      <c r="D11" s="206"/>
      <c r="E11" s="207"/>
      <c r="F11" s="197" t="s">
        <v>8</v>
      </c>
      <c r="G11" s="198"/>
      <c r="H11" s="199"/>
      <c r="I11" s="187" t="s">
        <v>9</v>
      </c>
      <c r="J11" s="188"/>
      <c r="K11" s="211" t="s">
        <v>20</v>
      </c>
      <c r="L11" s="92"/>
    </row>
    <row r="12" spans="1:12" ht="17.25">
      <c r="A12" s="208"/>
      <c r="B12" s="209"/>
      <c r="C12" s="209"/>
      <c r="D12" s="209"/>
      <c r="E12" s="210"/>
      <c r="F12" s="200"/>
      <c r="G12" s="200"/>
      <c r="H12" s="201"/>
      <c r="I12" s="189"/>
      <c r="J12" s="190"/>
      <c r="K12" s="212"/>
      <c r="L12" s="92"/>
    </row>
    <row r="13" spans="1:12" ht="17.25">
      <c r="A13" s="92"/>
      <c r="B13" s="94"/>
      <c r="C13" s="136"/>
      <c r="D13" s="94"/>
      <c r="E13" s="92"/>
      <c r="F13" s="31">
        <f>SUM(F5:H5)</f>
        <v>0.9318181818181818</v>
      </c>
      <c r="G13" s="137" t="s">
        <v>50</v>
      </c>
      <c r="H13" s="138"/>
      <c r="I13" s="131"/>
      <c r="J13" s="131"/>
      <c r="K13" s="131"/>
      <c r="L13" s="92"/>
    </row>
    <row r="14" spans="1:12" ht="17.25">
      <c r="A14" s="92"/>
      <c r="B14" s="94"/>
      <c r="C14" s="136"/>
      <c r="D14" s="94"/>
      <c r="E14" s="92"/>
      <c r="F14" s="34">
        <f>SUM(F7:H7)</f>
        <v>0.3333333333333333</v>
      </c>
      <c r="G14" s="139" t="s">
        <v>51</v>
      </c>
      <c r="H14" s="140"/>
      <c r="I14" s="131"/>
      <c r="J14" s="131"/>
      <c r="K14" s="131"/>
      <c r="L14" s="92"/>
    </row>
    <row r="15" spans="1:12" ht="17.25">
      <c r="A15" s="92"/>
      <c r="B15" s="94"/>
      <c r="C15" s="136"/>
      <c r="D15" s="94"/>
      <c r="E15" s="92"/>
      <c r="F15" s="141">
        <f>F13/F14</f>
        <v>2.7954545454545454</v>
      </c>
      <c r="G15" s="142" t="s">
        <v>16</v>
      </c>
      <c r="H15" s="143"/>
      <c r="I15" s="131"/>
      <c r="J15" s="131"/>
      <c r="K15" s="131"/>
      <c r="L15" s="92"/>
    </row>
    <row r="16" spans="1:12" ht="17.25">
      <c r="A16" s="92"/>
      <c r="B16" s="94"/>
      <c r="C16" s="136"/>
      <c r="D16" s="94"/>
      <c r="E16" s="92"/>
      <c r="F16" s="144"/>
      <c r="G16" s="131"/>
      <c r="H16" s="131"/>
      <c r="I16" s="131"/>
      <c r="J16" s="131"/>
      <c r="K16" s="131"/>
      <c r="L16" s="92"/>
    </row>
    <row r="17" spans="1:12" ht="18" customHeight="1">
      <c r="A17" s="92"/>
      <c r="B17" s="94"/>
      <c r="C17" s="136"/>
      <c r="D17" s="94"/>
      <c r="E17" s="92"/>
      <c r="F17" s="144"/>
      <c r="G17" s="131"/>
      <c r="H17" s="131"/>
      <c r="I17" s="131"/>
      <c r="J17" s="131"/>
      <c r="K17" s="131"/>
      <c r="L17" s="92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L15"/>
  <sheetViews>
    <sheetView zoomScalePageLayoutView="0" workbookViewId="0" topLeftCell="A1">
      <selection activeCell="A17" sqref="A17:IV134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2" ht="17.25">
      <c r="A1" s="27" t="s">
        <v>0</v>
      </c>
      <c r="B1" s="26"/>
      <c r="C1" s="25"/>
      <c r="D1" s="26"/>
      <c r="E1" s="68"/>
      <c r="F1" s="69" t="s">
        <v>29</v>
      </c>
      <c r="G1" s="52"/>
      <c r="H1" s="52"/>
      <c r="I1" s="51" t="s">
        <v>21</v>
      </c>
      <c r="J1" s="12"/>
      <c r="K1" s="13"/>
      <c r="L1" s="70"/>
    </row>
    <row r="2" spans="1:12" ht="17.25">
      <c r="A2" s="19" t="s">
        <v>30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  <c r="L2" s="70"/>
    </row>
    <row r="3" spans="1:12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  <c r="L3" s="70"/>
    </row>
    <row r="4" spans="1:12" ht="17.25">
      <c r="A4" s="158"/>
      <c r="B4" s="14" t="s">
        <v>17</v>
      </c>
      <c r="C4" s="20">
        <f>D4/$D$8</f>
        <v>0.9035087719298246</v>
      </c>
      <c r="D4" s="14">
        <v>103</v>
      </c>
      <c r="E4" s="72"/>
      <c r="F4" s="9">
        <v>30</v>
      </c>
      <c r="G4" s="9">
        <v>21</v>
      </c>
      <c r="H4" s="6">
        <v>19</v>
      </c>
      <c r="I4" s="9">
        <v>4</v>
      </c>
      <c r="J4" s="6">
        <v>8</v>
      </c>
      <c r="K4" s="73">
        <v>21</v>
      </c>
      <c r="L4" s="70">
        <f aca="true" t="shared" si="0" ref="L4:L10">SUM(F4:K4)</f>
        <v>103</v>
      </c>
    </row>
    <row r="5" spans="1:12" ht="17.25">
      <c r="A5" s="158"/>
      <c r="B5" s="14"/>
      <c r="C5" s="20"/>
      <c r="D5" s="14"/>
      <c r="E5" s="72"/>
      <c r="F5" s="66">
        <f>F4/D$4</f>
        <v>0.2912621359223301</v>
      </c>
      <c r="G5" s="47">
        <f>G4/$D$4</f>
        <v>0.20388349514563106</v>
      </c>
      <c r="H5" s="48">
        <f>H4/$D$4</f>
        <v>0.18446601941747573</v>
      </c>
      <c r="I5" s="47">
        <f>I4/$D$4</f>
        <v>0.038834951456310676</v>
      </c>
      <c r="J5" s="48">
        <f>J4/$D$4</f>
        <v>0.07766990291262135</v>
      </c>
      <c r="K5" s="48">
        <f>K4/$D$4</f>
        <v>0.20388349514563106</v>
      </c>
      <c r="L5" s="70">
        <f t="shared" si="0"/>
        <v>1</v>
      </c>
    </row>
    <row r="6" spans="1:12" ht="17.25">
      <c r="A6" s="158"/>
      <c r="B6" s="14" t="s">
        <v>11</v>
      </c>
      <c r="C6" s="20">
        <f>D6/$D$8</f>
        <v>0.09649122807017543</v>
      </c>
      <c r="D6" s="14">
        <v>11</v>
      </c>
      <c r="E6" s="74"/>
      <c r="F6" s="75">
        <v>0</v>
      </c>
      <c r="G6" s="76">
        <v>1</v>
      </c>
      <c r="H6" s="77">
        <v>0</v>
      </c>
      <c r="I6" s="78">
        <v>0</v>
      </c>
      <c r="J6" s="79">
        <v>4</v>
      </c>
      <c r="K6" s="80">
        <v>6</v>
      </c>
      <c r="L6" s="70">
        <f t="shared" si="0"/>
        <v>11</v>
      </c>
    </row>
    <row r="7" spans="1:12" ht="17.25">
      <c r="A7" s="81"/>
      <c r="B7" s="14"/>
      <c r="C7" s="20"/>
      <c r="D7" s="14"/>
      <c r="E7" s="72"/>
      <c r="F7" s="41">
        <f aca="true" t="shared" si="1" ref="F7:K7">F6/$D$6</f>
        <v>0</v>
      </c>
      <c r="G7" s="42">
        <f t="shared" si="1"/>
        <v>0.09090909090909091</v>
      </c>
      <c r="H7" s="43">
        <f t="shared" si="1"/>
        <v>0</v>
      </c>
      <c r="I7" s="44">
        <f t="shared" si="1"/>
        <v>0</v>
      </c>
      <c r="J7" s="45">
        <f t="shared" si="1"/>
        <v>0.36363636363636365</v>
      </c>
      <c r="K7" s="46">
        <f t="shared" si="1"/>
        <v>0.5454545454545454</v>
      </c>
      <c r="L7" s="70">
        <f t="shared" si="0"/>
        <v>1</v>
      </c>
    </row>
    <row r="8" spans="1:12" ht="17.25">
      <c r="A8" s="165" t="s">
        <v>19</v>
      </c>
      <c r="B8" s="166"/>
      <c r="C8" s="29">
        <f>D8/$D$8</f>
        <v>1</v>
      </c>
      <c r="D8" s="18">
        <f>SUM(D4:D6)</f>
        <v>114</v>
      </c>
      <c r="E8" s="82"/>
      <c r="F8" s="9">
        <f aca="true" t="shared" si="2" ref="F8:K8">F6+F4</f>
        <v>30</v>
      </c>
      <c r="G8" s="9">
        <f t="shared" si="2"/>
        <v>22</v>
      </c>
      <c r="H8" s="10">
        <f t="shared" si="2"/>
        <v>19</v>
      </c>
      <c r="I8" s="2">
        <f t="shared" si="2"/>
        <v>4</v>
      </c>
      <c r="J8" s="10">
        <f t="shared" si="2"/>
        <v>12</v>
      </c>
      <c r="K8" s="10">
        <f t="shared" si="2"/>
        <v>27</v>
      </c>
      <c r="L8" s="70">
        <f t="shared" si="0"/>
        <v>114</v>
      </c>
    </row>
    <row r="9" spans="1:12" ht="17.25">
      <c r="A9" s="167"/>
      <c r="B9" s="168"/>
      <c r="C9" s="20"/>
      <c r="D9" s="14"/>
      <c r="E9" s="72"/>
      <c r="F9" s="47">
        <f aca="true" t="shared" si="3" ref="F9:K9">F8/$D$8</f>
        <v>0.2631578947368421</v>
      </c>
      <c r="G9" s="47">
        <f t="shared" si="3"/>
        <v>0.19298245614035087</v>
      </c>
      <c r="H9" s="48">
        <f t="shared" si="3"/>
        <v>0.16666666666666666</v>
      </c>
      <c r="I9" s="40">
        <f t="shared" si="3"/>
        <v>0.03508771929824561</v>
      </c>
      <c r="J9" s="48">
        <f t="shared" si="3"/>
        <v>0.10526315789473684</v>
      </c>
      <c r="K9" s="48">
        <f t="shared" si="3"/>
        <v>0.23684210526315788</v>
      </c>
      <c r="L9" s="70">
        <f t="shared" si="0"/>
        <v>0.9999999999999999</v>
      </c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0.6228070175438596</v>
      </c>
      <c r="G10" s="5" t="s">
        <v>12</v>
      </c>
      <c r="H10" s="5"/>
      <c r="I10" s="49">
        <f>I9+J9</f>
        <v>0.14035087719298245</v>
      </c>
      <c r="J10" s="6" t="s">
        <v>13</v>
      </c>
      <c r="K10" s="50">
        <f>K9</f>
        <v>0.23684210526315788</v>
      </c>
      <c r="L10" s="70">
        <f t="shared" si="0"/>
        <v>0.9999999999999999</v>
      </c>
    </row>
    <row r="11" spans="1:12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  <c r="L11" s="70"/>
    </row>
    <row r="12" spans="1:12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  <c r="L12" s="70"/>
    </row>
    <row r="13" spans="1:12" ht="17.25">
      <c r="A13" s="70"/>
      <c r="E13" s="70"/>
      <c r="F13" s="31">
        <f>SUM(F5:H5)</f>
        <v>0.6796116504854369</v>
      </c>
      <c r="G13" s="32" t="s">
        <v>14</v>
      </c>
      <c r="H13" s="33"/>
      <c r="L13" s="70"/>
    </row>
    <row r="14" spans="1:12" ht="17.25">
      <c r="A14" s="70"/>
      <c r="E14" s="70"/>
      <c r="F14" s="34">
        <f>SUM(F7:H7)</f>
        <v>0.09090909090909091</v>
      </c>
      <c r="G14" s="35" t="s">
        <v>15</v>
      </c>
      <c r="H14" s="36"/>
      <c r="L14" s="70"/>
    </row>
    <row r="15" spans="1:12" ht="17.25">
      <c r="A15" s="70"/>
      <c r="E15" s="70"/>
      <c r="F15" s="37">
        <f>F13/F14</f>
        <v>7.475728155339806</v>
      </c>
      <c r="G15" s="38" t="s">
        <v>16</v>
      </c>
      <c r="H15" s="39"/>
      <c r="L15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L16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2" width="32.7109375" style="1" customWidth="1"/>
    <col min="3" max="3" width="26.8515625" style="4" bestFit="1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1" ht="17.25">
      <c r="A1" s="27" t="s">
        <v>0</v>
      </c>
      <c r="B1" s="26"/>
      <c r="C1" s="25"/>
      <c r="D1" s="26"/>
      <c r="E1" s="68"/>
      <c r="F1" s="69" t="s">
        <v>31</v>
      </c>
      <c r="G1" s="52"/>
      <c r="H1" s="52"/>
      <c r="I1" s="51" t="s">
        <v>21</v>
      </c>
      <c r="J1" s="12"/>
      <c r="K1" s="13"/>
    </row>
    <row r="2" spans="1:11" ht="17.25">
      <c r="A2" s="19" t="s">
        <v>32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</row>
    <row r="3" spans="1:11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</row>
    <row r="4" spans="1:12" ht="17.25">
      <c r="A4" s="158"/>
      <c r="B4" s="14" t="s">
        <v>17</v>
      </c>
      <c r="C4" s="20">
        <f>D4/$D$8</f>
        <v>0.8082191780821918</v>
      </c>
      <c r="D4" s="14">
        <v>59</v>
      </c>
      <c r="E4" s="72"/>
      <c r="F4" s="9">
        <v>11</v>
      </c>
      <c r="G4" s="9">
        <v>30</v>
      </c>
      <c r="H4" s="6">
        <v>11</v>
      </c>
      <c r="I4" s="9">
        <v>4</v>
      </c>
      <c r="J4" s="6">
        <v>1</v>
      </c>
      <c r="K4" s="73">
        <v>2</v>
      </c>
      <c r="L4" s="70">
        <f aca="true" t="shared" si="0" ref="L4:L10">SUM(F4:K4)</f>
        <v>59</v>
      </c>
    </row>
    <row r="5" spans="1:12" ht="17.25">
      <c r="A5" s="158"/>
      <c r="B5" s="14"/>
      <c r="C5" s="20"/>
      <c r="D5" s="14"/>
      <c r="E5" s="72"/>
      <c r="F5" s="66">
        <f>F4/D$4</f>
        <v>0.1864406779661017</v>
      </c>
      <c r="G5" s="47">
        <f>G4/$D$4</f>
        <v>0.5084745762711864</v>
      </c>
      <c r="H5" s="48">
        <f>H4/$D$4</f>
        <v>0.1864406779661017</v>
      </c>
      <c r="I5" s="47">
        <f>I4/$D$4</f>
        <v>0.06779661016949153</v>
      </c>
      <c r="J5" s="48">
        <f>J4/$D$4</f>
        <v>0.01694915254237288</v>
      </c>
      <c r="K5" s="48">
        <f>K4/$D$4</f>
        <v>0.03389830508474576</v>
      </c>
      <c r="L5" s="70">
        <f t="shared" si="0"/>
        <v>0.9999999999999999</v>
      </c>
    </row>
    <row r="6" spans="1:12" ht="17.25">
      <c r="A6" s="158"/>
      <c r="B6" s="14" t="s">
        <v>11</v>
      </c>
      <c r="C6" s="20">
        <f>D6/$D$8</f>
        <v>0.1917808219178082</v>
      </c>
      <c r="D6" s="14">
        <v>14</v>
      </c>
      <c r="E6" s="74"/>
      <c r="F6" s="75">
        <v>0</v>
      </c>
      <c r="G6" s="76">
        <v>2</v>
      </c>
      <c r="H6" s="77">
        <v>4</v>
      </c>
      <c r="I6" s="78">
        <v>1</v>
      </c>
      <c r="J6" s="79">
        <v>5</v>
      </c>
      <c r="K6" s="80">
        <v>2</v>
      </c>
      <c r="L6" s="70">
        <f t="shared" si="0"/>
        <v>14</v>
      </c>
    </row>
    <row r="7" spans="1:12" ht="17.25">
      <c r="A7" s="81"/>
      <c r="B7" s="14"/>
      <c r="C7" s="20"/>
      <c r="D7" s="14"/>
      <c r="E7" s="72"/>
      <c r="F7" s="41">
        <f aca="true" t="shared" si="1" ref="F7:K7">F6/$D$6</f>
        <v>0</v>
      </c>
      <c r="G7" s="42">
        <f t="shared" si="1"/>
        <v>0.14285714285714285</v>
      </c>
      <c r="H7" s="43">
        <f t="shared" si="1"/>
        <v>0.2857142857142857</v>
      </c>
      <c r="I7" s="44">
        <f t="shared" si="1"/>
        <v>0.07142857142857142</v>
      </c>
      <c r="J7" s="45">
        <f t="shared" si="1"/>
        <v>0.35714285714285715</v>
      </c>
      <c r="K7" s="46">
        <f t="shared" si="1"/>
        <v>0.14285714285714285</v>
      </c>
      <c r="L7" s="70">
        <f t="shared" si="0"/>
        <v>1</v>
      </c>
    </row>
    <row r="8" spans="1:12" ht="17.25">
      <c r="A8" s="165" t="s">
        <v>19</v>
      </c>
      <c r="B8" s="166"/>
      <c r="C8" s="29">
        <f>D8/$D$8</f>
        <v>1</v>
      </c>
      <c r="D8" s="18">
        <f>SUM(D4:D6)</f>
        <v>73</v>
      </c>
      <c r="E8" s="82"/>
      <c r="F8" s="9">
        <f aca="true" t="shared" si="2" ref="F8:K8">F6+F4</f>
        <v>11</v>
      </c>
      <c r="G8" s="9">
        <f t="shared" si="2"/>
        <v>32</v>
      </c>
      <c r="H8" s="10">
        <f t="shared" si="2"/>
        <v>15</v>
      </c>
      <c r="I8" s="2">
        <f t="shared" si="2"/>
        <v>5</v>
      </c>
      <c r="J8" s="10">
        <f t="shared" si="2"/>
        <v>6</v>
      </c>
      <c r="K8" s="10">
        <f t="shared" si="2"/>
        <v>4</v>
      </c>
      <c r="L8" s="70">
        <f t="shared" si="0"/>
        <v>73</v>
      </c>
    </row>
    <row r="9" spans="1:12" ht="17.25">
      <c r="A9" s="167"/>
      <c r="B9" s="168"/>
      <c r="C9" s="20"/>
      <c r="D9" s="14"/>
      <c r="E9" s="72"/>
      <c r="F9" s="47">
        <f aca="true" t="shared" si="3" ref="F9:K9">F8/$D$8</f>
        <v>0.1506849315068493</v>
      </c>
      <c r="G9" s="47">
        <f t="shared" si="3"/>
        <v>0.4383561643835616</v>
      </c>
      <c r="H9" s="48">
        <f t="shared" si="3"/>
        <v>0.2054794520547945</v>
      </c>
      <c r="I9" s="40">
        <f t="shared" si="3"/>
        <v>0.0684931506849315</v>
      </c>
      <c r="J9" s="48">
        <f t="shared" si="3"/>
        <v>0.0821917808219178</v>
      </c>
      <c r="K9" s="48">
        <f t="shared" si="3"/>
        <v>0.0547945205479452</v>
      </c>
      <c r="L9" s="70">
        <f t="shared" si="0"/>
        <v>0.9999999999999999</v>
      </c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0.7945205479452053</v>
      </c>
      <c r="G10" s="5" t="s">
        <v>12</v>
      </c>
      <c r="H10" s="5"/>
      <c r="I10" s="49">
        <f>I9+J9</f>
        <v>0.1506849315068493</v>
      </c>
      <c r="J10" s="6" t="s">
        <v>13</v>
      </c>
      <c r="K10" s="50">
        <f>K9</f>
        <v>0.0547945205479452</v>
      </c>
      <c r="L10" s="70">
        <f t="shared" si="0"/>
        <v>0.9999999999999998</v>
      </c>
    </row>
    <row r="11" spans="1:11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</row>
    <row r="12" spans="1:11" ht="17.25">
      <c r="A12" s="180"/>
      <c r="B12" s="181"/>
      <c r="C12" s="181"/>
      <c r="D12" s="181"/>
      <c r="E12" s="182"/>
      <c r="F12" s="172"/>
      <c r="G12" s="172"/>
      <c r="H12" s="173"/>
      <c r="I12" s="161"/>
      <c r="J12" s="162"/>
      <c r="K12" s="184"/>
    </row>
    <row r="13" spans="1:8" ht="17.25">
      <c r="A13" s="70"/>
      <c r="E13" s="70"/>
      <c r="F13" s="31">
        <f>SUM(F5:H5)</f>
        <v>0.8813559322033897</v>
      </c>
      <c r="G13" s="32" t="s">
        <v>14</v>
      </c>
      <c r="H13" s="33"/>
    </row>
    <row r="14" spans="1:8" ht="17.25">
      <c r="A14" s="70"/>
      <c r="E14" s="70"/>
      <c r="F14" s="34">
        <f>SUM(F7:H7)</f>
        <v>0.42857142857142855</v>
      </c>
      <c r="G14" s="35" t="s">
        <v>15</v>
      </c>
      <c r="H14" s="36"/>
    </row>
    <row r="15" spans="1:8" ht="17.25">
      <c r="A15" s="70"/>
      <c r="E15" s="70"/>
      <c r="F15" s="37">
        <f>F13/F14</f>
        <v>2.0564971751412426</v>
      </c>
      <c r="G15" s="38" t="s">
        <v>16</v>
      </c>
      <c r="H15" s="39"/>
    </row>
    <row r="16" spans="1:5" ht="17.25">
      <c r="A16" s="70"/>
      <c r="E16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16"/>
  <sheetViews>
    <sheetView zoomScalePageLayoutView="0" workbookViewId="0" topLeftCell="A55">
      <selection activeCell="B16" sqref="B16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1" ht="17.25">
      <c r="A1" s="83" t="s">
        <v>0</v>
      </c>
      <c r="B1" s="84"/>
      <c r="C1" s="85"/>
      <c r="D1" s="84"/>
      <c r="E1" s="86"/>
      <c r="F1" s="87" t="s">
        <v>33</v>
      </c>
      <c r="G1" s="88"/>
      <c r="H1" s="88"/>
      <c r="I1" s="89" t="s">
        <v>21</v>
      </c>
      <c r="J1" s="90"/>
      <c r="K1" s="91"/>
    </row>
    <row r="2" spans="1:11" ht="17.25">
      <c r="A2" s="93" t="s">
        <v>34</v>
      </c>
      <c r="B2" s="94"/>
      <c r="C2" s="95"/>
      <c r="D2" s="96"/>
      <c r="E2" s="97"/>
      <c r="F2" s="98" t="s">
        <v>2</v>
      </c>
      <c r="G2" s="99" t="s">
        <v>3</v>
      </c>
      <c r="H2" s="100" t="s">
        <v>4</v>
      </c>
      <c r="I2" s="99" t="s">
        <v>5</v>
      </c>
      <c r="J2" s="100" t="s">
        <v>6</v>
      </c>
      <c r="K2" s="191" t="s">
        <v>10</v>
      </c>
    </row>
    <row r="3" spans="1:11" ht="17.25">
      <c r="A3" s="185" t="s">
        <v>7</v>
      </c>
      <c r="B3" s="101"/>
      <c r="C3" s="102"/>
      <c r="D3" s="101"/>
      <c r="E3" s="97"/>
      <c r="F3" s="103"/>
      <c r="G3" s="104"/>
      <c r="H3" s="105"/>
      <c r="I3" s="104"/>
      <c r="J3" s="105"/>
      <c r="K3" s="192"/>
    </row>
    <row r="4" spans="1:11" ht="17.25">
      <c r="A4" s="186"/>
      <c r="B4" s="106" t="s">
        <v>17</v>
      </c>
      <c r="C4" s="95">
        <f>D4/$D$8</f>
        <v>0.6875</v>
      </c>
      <c r="D4" s="106">
        <v>33</v>
      </c>
      <c r="E4" s="107"/>
      <c r="F4" s="108">
        <v>4</v>
      </c>
      <c r="G4" s="108">
        <v>12</v>
      </c>
      <c r="H4" s="100">
        <v>9</v>
      </c>
      <c r="I4" s="108">
        <v>1</v>
      </c>
      <c r="J4" s="100">
        <v>3</v>
      </c>
      <c r="K4" s="109">
        <v>4</v>
      </c>
    </row>
    <row r="5" spans="1:11" ht="17.25">
      <c r="A5" s="186"/>
      <c r="B5" s="106"/>
      <c r="C5" s="95"/>
      <c r="D5" s="106"/>
      <c r="E5" s="107"/>
      <c r="F5" s="110">
        <f>F4/D$4</f>
        <v>0.12121212121212122</v>
      </c>
      <c r="G5" s="111">
        <f>G4/$D$4</f>
        <v>0.36363636363636365</v>
      </c>
      <c r="H5" s="112">
        <f>H4/$D$4</f>
        <v>0.2727272727272727</v>
      </c>
      <c r="I5" s="111">
        <f>I4/$D$4</f>
        <v>0.030303030303030304</v>
      </c>
      <c r="J5" s="112">
        <f>J4/$D$4</f>
        <v>0.09090909090909091</v>
      </c>
      <c r="K5" s="112">
        <f>K4/$D$4</f>
        <v>0.12121212121212122</v>
      </c>
    </row>
    <row r="6" spans="1:11" ht="17.25">
      <c r="A6" s="186"/>
      <c r="B6" s="106" t="s">
        <v>11</v>
      </c>
      <c r="C6" s="95">
        <f>D6/$D$8</f>
        <v>0.3125</v>
      </c>
      <c r="D6" s="106">
        <v>15</v>
      </c>
      <c r="E6" s="113"/>
      <c r="F6" s="114">
        <v>0</v>
      </c>
      <c r="G6" s="115">
        <v>0</v>
      </c>
      <c r="H6" s="116">
        <v>2</v>
      </c>
      <c r="I6" s="117">
        <v>1</v>
      </c>
      <c r="J6" s="118">
        <v>3</v>
      </c>
      <c r="K6" s="119">
        <v>9</v>
      </c>
    </row>
    <row r="7" spans="1:11" ht="17.25">
      <c r="A7" s="120"/>
      <c r="B7" s="106"/>
      <c r="C7" s="95"/>
      <c r="D7" s="106"/>
      <c r="E7" s="107"/>
      <c r="F7" s="121">
        <f aca="true" t="shared" si="0" ref="F7:K7">F6/$D$6</f>
        <v>0</v>
      </c>
      <c r="G7" s="122">
        <f t="shared" si="0"/>
        <v>0</v>
      </c>
      <c r="H7" s="123">
        <f t="shared" si="0"/>
        <v>0.13333333333333333</v>
      </c>
      <c r="I7" s="124">
        <f t="shared" si="0"/>
        <v>0.06666666666666667</v>
      </c>
      <c r="J7" s="125">
        <f t="shared" si="0"/>
        <v>0.2</v>
      </c>
      <c r="K7" s="126">
        <f t="shared" si="0"/>
        <v>0.6</v>
      </c>
    </row>
    <row r="8" spans="1:11" ht="17.25">
      <c r="A8" s="193" t="s">
        <v>49</v>
      </c>
      <c r="B8" s="194"/>
      <c r="C8" s="127">
        <f>D8/$D$8</f>
        <v>1</v>
      </c>
      <c r="D8" s="128">
        <f>D6+D4</f>
        <v>48</v>
      </c>
      <c r="E8" s="129"/>
      <c r="F8" s="108">
        <f aca="true" t="shared" si="1" ref="F8:K8">F6+F4</f>
        <v>4</v>
      </c>
      <c r="G8" s="108">
        <f t="shared" si="1"/>
        <v>12</v>
      </c>
      <c r="H8" s="130">
        <f t="shared" si="1"/>
        <v>11</v>
      </c>
      <c r="I8" s="131">
        <f t="shared" si="1"/>
        <v>2</v>
      </c>
      <c r="J8" s="130">
        <f t="shared" si="1"/>
        <v>6</v>
      </c>
      <c r="K8" s="130">
        <f t="shared" si="1"/>
        <v>13</v>
      </c>
    </row>
    <row r="9" spans="1:11" ht="17.25">
      <c r="A9" s="195"/>
      <c r="B9" s="196"/>
      <c r="C9" s="95"/>
      <c r="D9" s="106"/>
      <c r="E9" s="107"/>
      <c r="F9" s="111">
        <f aca="true" t="shared" si="2" ref="F9:K9">F8/$D$8</f>
        <v>0.08333333333333333</v>
      </c>
      <c r="G9" s="111">
        <f t="shared" si="2"/>
        <v>0.25</v>
      </c>
      <c r="H9" s="112">
        <f t="shared" si="2"/>
        <v>0.22916666666666666</v>
      </c>
      <c r="I9" s="132">
        <f t="shared" si="2"/>
        <v>0.041666666666666664</v>
      </c>
      <c r="J9" s="112">
        <f t="shared" si="2"/>
        <v>0.125</v>
      </c>
      <c r="K9" s="112">
        <f t="shared" si="2"/>
        <v>0.2708333333333333</v>
      </c>
    </row>
    <row r="10" spans="1:11" ht="17.25">
      <c r="A10" s="202" t="s">
        <v>18</v>
      </c>
      <c r="B10" s="203"/>
      <c r="C10" s="203"/>
      <c r="D10" s="203"/>
      <c r="E10" s="204"/>
      <c r="F10" s="133">
        <f>F9+G9+H9</f>
        <v>0.5625</v>
      </c>
      <c r="G10" s="99" t="s">
        <v>12</v>
      </c>
      <c r="H10" s="99"/>
      <c r="I10" s="134">
        <f>I9+J9</f>
        <v>0.16666666666666666</v>
      </c>
      <c r="J10" s="100" t="s">
        <v>13</v>
      </c>
      <c r="K10" s="135">
        <f>K9</f>
        <v>0.2708333333333333</v>
      </c>
    </row>
    <row r="11" spans="1:11" ht="17.25" customHeight="1">
      <c r="A11" s="205"/>
      <c r="B11" s="206"/>
      <c r="C11" s="206"/>
      <c r="D11" s="206"/>
      <c r="E11" s="207"/>
      <c r="F11" s="197" t="s">
        <v>8</v>
      </c>
      <c r="G11" s="198"/>
      <c r="H11" s="199"/>
      <c r="I11" s="187" t="s">
        <v>9</v>
      </c>
      <c r="J11" s="188"/>
      <c r="K11" s="211" t="s">
        <v>20</v>
      </c>
    </row>
    <row r="12" spans="1:11" ht="17.25">
      <c r="A12" s="208"/>
      <c r="B12" s="209"/>
      <c r="C12" s="209"/>
      <c r="D12" s="209"/>
      <c r="E12" s="210"/>
      <c r="F12" s="200"/>
      <c r="G12" s="200"/>
      <c r="H12" s="201"/>
      <c r="I12" s="189"/>
      <c r="J12" s="190"/>
      <c r="K12" s="212"/>
    </row>
    <row r="13" spans="1:11" ht="17.25">
      <c r="A13" s="92"/>
      <c r="B13" s="94"/>
      <c r="C13" s="136"/>
      <c r="D13" s="94"/>
      <c r="E13" s="92"/>
      <c r="F13" s="31">
        <f>F5+G5+H5</f>
        <v>0.7575757575757576</v>
      </c>
      <c r="G13" s="137" t="s">
        <v>50</v>
      </c>
      <c r="H13" s="138"/>
      <c r="I13" s="131"/>
      <c r="J13" s="131"/>
      <c r="K13" s="131"/>
    </row>
    <row r="14" spans="1:11" ht="17.25">
      <c r="A14" s="92"/>
      <c r="B14" s="94"/>
      <c r="C14" s="136"/>
      <c r="D14" s="94"/>
      <c r="E14" s="92"/>
      <c r="F14" s="34">
        <f>F7+G7+H7</f>
        <v>0.13333333333333333</v>
      </c>
      <c r="G14" s="139" t="s">
        <v>51</v>
      </c>
      <c r="H14" s="140"/>
      <c r="I14" s="131"/>
      <c r="J14" s="131"/>
      <c r="K14" s="131"/>
    </row>
    <row r="15" spans="1:11" ht="17.25">
      <c r="A15" s="92"/>
      <c r="B15" s="94"/>
      <c r="C15" s="136"/>
      <c r="D15" s="94"/>
      <c r="E15" s="92"/>
      <c r="F15" s="141">
        <f>F13/F14</f>
        <v>5.681818181818182</v>
      </c>
      <c r="G15" s="142" t="s">
        <v>16</v>
      </c>
      <c r="H15" s="143"/>
      <c r="I15" s="131"/>
      <c r="J15" s="131"/>
      <c r="K15" s="131"/>
    </row>
    <row r="16" spans="1:11" ht="17.25">
      <c r="A16" s="92"/>
      <c r="B16" s="94"/>
      <c r="C16" s="136"/>
      <c r="D16" s="94"/>
      <c r="E16" s="92"/>
      <c r="F16" s="144"/>
      <c r="G16" s="131"/>
      <c r="H16" s="131"/>
      <c r="I16" s="131"/>
      <c r="J16" s="131"/>
      <c r="K16" s="131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7" sqref="A17:IV66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1" ht="17.25">
      <c r="A1" s="27" t="s">
        <v>0</v>
      </c>
      <c r="B1" s="26"/>
      <c r="C1" s="25"/>
      <c r="D1" s="26"/>
      <c r="E1" s="68"/>
      <c r="F1" s="69" t="s">
        <v>36</v>
      </c>
      <c r="G1" s="52"/>
      <c r="H1" s="52"/>
      <c r="I1" s="51" t="s">
        <v>21</v>
      </c>
      <c r="J1" s="12"/>
      <c r="K1" s="13"/>
    </row>
    <row r="2" spans="1:11" ht="17.25">
      <c r="A2" s="19" t="s">
        <v>35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</row>
    <row r="3" spans="1:11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</row>
    <row r="4" spans="1:11" ht="17.25">
      <c r="A4" s="158"/>
      <c r="B4" s="14" t="s">
        <v>17</v>
      </c>
      <c r="C4" s="20">
        <f>D4/$D$8</f>
        <v>0.825</v>
      </c>
      <c r="D4" s="14">
        <v>33</v>
      </c>
      <c r="E4" s="72"/>
      <c r="F4" s="9">
        <v>15</v>
      </c>
      <c r="G4" s="9">
        <v>8</v>
      </c>
      <c r="H4" s="6">
        <v>2</v>
      </c>
      <c r="I4" s="9">
        <v>0</v>
      </c>
      <c r="J4" s="6">
        <v>2</v>
      </c>
      <c r="K4" s="73">
        <v>6</v>
      </c>
    </row>
    <row r="5" spans="1:11" ht="17.25">
      <c r="A5" s="158"/>
      <c r="B5" s="14"/>
      <c r="C5" s="20"/>
      <c r="D5" s="14"/>
      <c r="E5" s="72"/>
      <c r="F5" s="66">
        <f>F4/D$4</f>
        <v>0.45454545454545453</v>
      </c>
      <c r="G5" s="47">
        <f>G4/$D$4</f>
        <v>0.24242424242424243</v>
      </c>
      <c r="H5" s="48">
        <f>H4/$D$4</f>
        <v>0.06060606060606061</v>
      </c>
      <c r="I5" s="47">
        <f>I4/$D$4</f>
        <v>0</v>
      </c>
      <c r="J5" s="48">
        <f>J4/$D$4</f>
        <v>0.06060606060606061</v>
      </c>
      <c r="K5" s="48">
        <f>K4/$D$4</f>
        <v>0.18181818181818182</v>
      </c>
    </row>
    <row r="6" spans="1:11" ht="17.25">
      <c r="A6" s="158"/>
      <c r="B6" s="14" t="s">
        <v>11</v>
      </c>
      <c r="C6" s="20">
        <f>D6/$D$8</f>
        <v>0.175</v>
      </c>
      <c r="D6" s="14">
        <v>7</v>
      </c>
      <c r="E6" s="74"/>
      <c r="F6" s="75">
        <v>0</v>
      </c>
      <c r="G6" s="76">
        <v>0</v>
      </c>
      <c r="H6" s="77">
        <v>1</v>
      </c>
      <c r="I6" s="78">
        <v>0</v>
      </c>
      <c r="J6" s="79">
        <v>2</v>
      </c>
      <c r="K6" s="80">
        <v>4</v>
      </c>
    </row>
    <row r="7" spans="1:11" ht="17.25">
      <c r="A7" s="81"/>
      <c r="B7" s="14"/>
      <c r="C7" s="20"/>
      <c r="D7" s="14"/>
      <c r="E7" s="72"/>
      <c r="F7" s="41">
        <f aca="true" t="shared" si="0" ref="F7:K7">F6/$D$6</f>
        <v>0</v>
      </c>
      <c r="G7" s="42">
        <f t="shared" si="0"/>
        <v>0</v>
      </c>
      <c r="H7" s="43">
        <f t="shared" si="0"/>
        <v>0.14285714285714285</v>
      </c>
      <c r="I7" s="44">
        <f t="shared" si="0"/>
        <v>0</v>
      </c>
      <c r="J7" s="45">
        <f t="shared" si="0"/>
        <v>0.2857142857142857</v>
      </c>
      <c r="K7" s="46">
        <f t="shared" si="0"/>
        <v>0.5714285714285714</v>
      </c>
    </row>
    <row r="8" spans="1:11" ht="17.25">
      <c r="A8" s="165" t="s">
        <v>19</v>
      </c>
      <c r="B8" s="166"/>
      <c r="C8" s="29">
        <f>D8/$D$8</f>
        <v>1</v>
      </c>
      <c r="D8" s="18">
        <f>D6+D4</f>
        <v>40</v>
      </c>
      <c r="E8" s="82"/>
      <c r="F8" s="9">
        <f aca="true" t="shared" si="1" ref="F8:K8">F6+F4</f>
        <v>15</v>
      </c>
      <c r="G8" s="9">
        <f t="shared" si="1"/>
        <v>8</v>
      </c>
      <c r="H8" s="10">
        <f t="shared" si="1"/>
        <v>3</v>
      </c>
      <c r="I8" s="2">
        <f t="shared" si="1"/>
        <v>0</v>
      </c>
      <c r="J8" s="10">
        <f t="shared" si="1"/>
        <v>4</v>
      </c>
      <c r="K8" s="10">
        <f t="shared" si="1"/>
        <v>10</v>
      </c>
    </row>
    <row r="9" spans="1:11" ht="17.25">
      <c r="A9" s="167"/>
      <c r="B9" s="168"/>
      <c r="C9" s="20"/>
      <c r="D9" s="14"/>
      <c r="E9" s="72"/>
      <c r="F9" s="47">
        <f aca="true" t="shared" si="2" ref="F9:K9">F8/$D$8</f>
        <v>0.375</v>
      </c>
      <c r="G9" s="47">
        <f t="shared" si="2"/>
        <v>0.2</v>
      </c>
      <c r="H9" s="48">
        <f t="shared" si="2"/>
        <v>0.075</v>
      </c>
      <c r="I9" s="40">
        <f t="shared" si="2"/>
        <v>0</v>
      </c>
      <c r="J9" s="48">
        <f t="shared" si="2"/>
        <v>0.1</v>
      </c>
      <c r="K9" s="48">
        <f t="shared" si="2"/>
        <v>0.25</v>
      </c>
    </row>
    <row r="10" spans="1:11" ht="17.25">
      <c r="A10" s="174" t="s">
        <v>18</v>
      </c>
      <c r="B10" s="175"/>
      <c r="C10" s="175"/>
      <c r="D10" s="175"/>
      <c r="E10" s="176"/>
      <c r="F10" s="67">
        <f>F9+G9+H9</f>
        <v>0.6499999999999999</v>
      </c>
      <c r="G10" s="5" t="s">
        <v>12</v>
      </c>
      <c r="H10" s="5"/>
      <c r="I10" s="49">
        <f>I9+J9</f>
        <v>0.1</v>
      </c>
      <c r="J10" s="6" t="s">
        <v>13</v>
      </c>
      <c r="K10" s="50">
        <f>K9</f>
        <v>0.25</v>
      </c>
    </row>
    <row r="11" spans="1:11" ht="17.25" customHeight="1">
      <c r="A11" s="177"/>
      <c r="B11" s="178"/>
      <c r="C11" s="178"/>
      <c r="D11" s="178"/>
      <c r="E11" s="179"/>
      <c r="F11" s="213" t="s">
        <v>8</v>
      </c>
      <c r="G11" s="214"/>
      <c r="H11" s="215"/>
      <c r="I11" s="159" t="s">
        <v>9</v>
      </c>
      <c r="J11" s="160"/>
      <c r="K11" s="183" t="s">
        <v>20</v>
      </c>
    </row>
    <row r="12" spans="1:11" ht="17.25">
      <c r="A12" s="180"/>
      <c r="B12" s="181"/>
      <c r="C12" s="181"/>
      <c r="D12" s="181"/>
      <c r="E12" s="182"/>
      <c r="F12" s="216"/>
      <c r="G12" s="217"/>
      <c r="H12" s="218"/>
      <c r="I12" s="161"/>
      <c r="J12" s="162"/>
      <c r="K12" s="184"/>
    </row>
    <row r="13" spans="1:8" ht="17.25">
      <c r="A13" s="70"/>
      <c r="E13" s="70"/>
      <c r="F13" s="31">
        <f>F5+G5+H5</f>
        <v>0.7575757575757576</v>
      </c>
      <c r="G13" s="32" t="s">
        <v>14</v>
      </c>
      <c r="H13" s="33"/>
    </row>
    <row r="14" spans="1:8" ht="17.25">
      <c r="A14" s="70"/>
      <c r="E14" s="70"/>
      <c r="F14" s="34">
        <f>F7+G7+H7</f>
        <v>0.14285714285714285</v>
      </c>
      <c r="G14" s="35" t="s">
        <v>15</v>
      </c>
      <c r="H14" s="36"/>
    </row>
    <row r="15" spans="1:8" ht="17.25">
      <c r="A15" s="70"/>
      <c r="E15" s="70"/>
      <c r="F15" s="37">
        <f>F13/F14</f>
        <v>5.303030303030304</v>
      </c>
      <c r="G15" s="38" t="s">
        <v>16</v>
      </c>
      <c r="H15" s="39"/>
    </row>
    <row r="16" spans="1:5" ht="17.25">
      <c r="A16" s="70"/>
      <c r="E16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L17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32.7109375" style="1" customWidth="1"/>
    <col min="3" max="3" width="5.421875" style="4" customWidth="1"/>
    <col min="4" max="4" width="5.8515625" style="1" customWidth="1"/>
    <col min="5" max="5" width="0.9921875" style="0" customWidth="1"/>
    <col min="6" max="6" width="9.28125" style="3" customWidth="1"/>
    <col min="7" max="10" width="9.140625" style="2" customWidth="1"/>
    <col min="11" max="11" width="13.00390625" style="2" customWidth="1"/>
    <col min="15" max="15" width="9.140625" style="1" customWidth="1"/>
  </cols>
  <sheetData>
    <row r="1" spans="1:11" ht="17.25">
      <c r="A1" s="27" t="s">
        <v>0</v>
      </c>
      <c r="B1" s="26"/>
      <c r="C1" s="25"/>
      <c r="D1" s="26"/>
      <c r="E1" s="68"/>
      <c r="F1" s="69" t="s">
        <v>37</v>
      </c>
      <c r="G1" s="52"/>
      <c r="H1" s="52"/>
      <c r="I1" s="51" t="s">
        <v>21</v>
      </c>
      <c r="J1" s="12"/>
      <c r="K1" s="13"/>
    </row>
    <row r="2" spans="1:11" ht="17.25">
      <c r="A2" s="19" t="s">
        <v>38</v>
      </c>
      <c r="C2" s="20"/>
      <c r="D2" s="21"/>
      <c r="E2" s="71"/>
      <c r="F2" s="16" t="s">
        <v>2</v>
      </c>
      <c r="G2" s="5" t="s">
        <v>3</v>
      </c>
      <c r="H2" s="6" t="s">
        <v>4</v>
      </c>
      <c r="I2" s="5" t="s">
        <v>5</v>
      </c>
      <c r="J2" s="6" t="s">
        <v>6</v>
      </c>
      <c r="K2" s="163" t="s">
        <v>10</v>
      </c>
    </row>
    <row r="3" spans="1:11" ht="17.25">
      <c r="A3" s="157" t="s">
        <v>7</v>
      </c>
      <c r="B3" s="11"/>
      <c r="C3" s="23"/>
      <c r="D3" s="11"/>
      <c r="E3" s="71"/>
      <c r="F3" s="17"/>
      <c r="G3" s="7"/>
      <c r="H3" s="8"/>
      <c r="I3" s="7"/>
      <c r="J3" s="8"/>
      <c r="K3" s="164"/>
    </row>
    <row r="4" spans="1:12" ht="17.25">
      <c r="A4" s="158"/>
      <c r="B4" s="14" t="s">
        <v>17</v>
      </c>
      <c r="C4" s="20">
        <f>D4/$D$8</f>
        <v>0.8761904761904762</v>
      </c>
      <c r="D4" s="14">
        <v>92</v>
      </c>
      <c r="E4" s="72"/>
      <c r="F4" s="9">
        <v>25</v>
      </c>
      <c r="G4" s="9">
        <v>36</v>
      </c>
      <c r="H4" s="6">
        <v>15</v>
      </c>
      <c r="I4" s="9">
        <v>2</v>
      </c>
      <c r="J4" s="6">
        <v>3</v>
      </c>
      <c r="K4" s="73">
        <v>11</v>
      </c>
      <c r="L4" s="146">
        <f aca="true" t="shared" si="0" ref="L4:L10">SUM(F4:K4)</f>
        <v>92</v>
      </c>
    </row>
    <row r="5" spans="1:12" ht="17.25">
      <c r="A5" s="158"/>
      <c r="B5" s="14"/>
      <c r="C5" s="20"/>
      <c r="D5" s="14"/>
      <c r="E5" s="72"/>
      <c r="F5" s="66">
        <f>F4/D$4</f>
        <v>0.2717391304347826</v>
      </c>
      <c r="G5" s="47">
        <f>G4/$D$4</f>
        <v>0.391304347826087</v>
      </c>
      <c r="H5" s="48">
        <f>H4/$D$4</f>
        <v>0.16304347826086957</v>
      </c>
      <c r="I5" s="47">
        <f>I4/$D$4</f>
        <v>0.021739130434782608</v>
      </c>
      <c r="J5" s="48">
        <f>J4/$D$4</f>
        <v>0.03260869565217391</v>
      </c>
      <c r="K5" s="48">
        <f>K4/$D$4</f>
        <v>0.11956521739130435</v>
      </c>
      <c r="L5" s="145">
        <f t="shared" si="0"/>
        <v>1.0000000000000002</v>
      </c>
    </row>
    <row r="6" spans="1:12" ht="17.25">
      <c r="A6" s="158"/>
      <c r="B6" s="14" t="s">
        <v>11</v>
      </c>
      <c r="C6" s="20">
        <f>D6/$D$8</f>
        <v>0.12380952380952381</v>
      </c>
      <c r="D6" s="14">
        <v>13</v>
      </c>
      <c r="E6" s="74"/>
      <c r="F6" s="75">
        <v>0</v>
      </c>
      <c r="G6" s="76">
        <v>1</v>
      </c>
      <c r="H6" s="77">
        <v>4</v>
      </c>
      <c r="I6" s="78">
        <v>4</v>
      </c>
      <c r="J6" s="79">
        <v>2</v>
      </c>
      <c r="K6" s="80">
        <v>2</v>
      </c>
      <c r="L6" s="146">
        <f t="shared" si="0"/>
        <v>13</v>
      </c>
    </row>
    <row r="7" spans="1:12" ht="17.25">
      <c r="A7" s="81"/>
      <c r="B7" s="14"/>
      <c r="C7" s="20"/>
      <c r="D7" s="14"/>
      <c r="E7" s="72"/>
      <c r="F7" s="41">
        <f aca="true" t="shared" si="1" ref="F7:K7">F6/$D$6</f>
        <v>0</v>
      </c>
      <c r="G7" s="42">
        <f t="shared" si="1"/>
        <v>0.07692307692307693</v>
      </c>
      <c r="H7" s="43">
        <f t="shared" si="1"/>
        <v>0.3076923076923077</v>
      </c>
      <c r="I7" s="44">
        <f t="shared" si="1"/>
        <v>0.3076923076923077</v>
      </c>
      <c r="J7" s="45">
        <f t="shared" si="1"/>
        <v>0.15384615384615385</v>
      </c>
      <c r="K7" s="46">
        <f t="shared" si="1"/>
        <v>0.15384615384615385</v>
      </c>
      <c r="L7" s="145">
        <f t="shared" si="0"/>
        <v>1</v>
      </c>
    </row>
    <row r="8" spans="1:12" ht="17.25">
      <c r="A8" s="165" t="s">
        <v>19</v>
      </c>
      <c r="B8" s="166"/>
      <c r="C8" s="29">
        <f>D8/$D$8</f>
        <v>1</v>
      </c>
      <c r="D8" s="18">
        <f>D6+D4</f>
        <v>105</v>
      </c>
      <c r="E8" s="82"/>
      <c r="F8" s="9">
        <f aca="true" t="shared" si="2" ref="F8:K8">F6+F4</f>
        <v>25</v>
      </c>
      <c r="G8" s="9">
        <f t="shared" si="2"/>
        <v>37</v>
      </c>
      <c r="H8" s="10">
        <f t="shared" si="2"/>
        <v>19</v>
      </c>
      <c r="I8" s="2">
        <f t="shared" si="2"/>
        <v>6</v>
      </c>
      <c r="J8" s="10">
        <f t="shared" si="2"/>
        <v>5</v>
      </c>
      <c r="K8" s="10">
        <f t="shared" si="2"/>
        <v>13</v>
      </c>
      <c r="L8" s="146">
        <f t="shared" si="0"/>
        <v>105</v>
      </c>
    </row>
    <row r="9" spans="1:12" ht="17.25">
      <c r="A9" s="167"/>
      <c r="B9" s="168"/>
      <c r="C9" s="20"/>
      <c r="D9" s="14"/>
      <c r="E9" s="72"/>
      <c r="F9" s="47">
        <f aca="true" t="shared" si="3" ref="F9:K9">F8/$D$8</f>
        <v>0.23809523809523808</v>
      </c>
      <c r="G9" s="47">
        <f t="shared" si="3"/>
        <v>0.3523809523809524</v>
      </c>
      <c r="H9" s="48">
        <f t="shared" si="3"/>
        <v>0.18095238095238095</v>
      </c>
      <c r="I9" s="40">
        <f t="shared" si="3"/>
        <v>0.05714285714285714</v>
      </c>
      <c r="J9" s="48">
        <f t="shared" si="3"/>
        <v>0.047619047619047616</v>
      </c>
      <c r="K9" s="48">
        <f t="shared" si="3"/>
        <v>0.12380952380952381</v>
      </c>
      <c r="L9" s="145">
        <f t="shared" si="0"/>
        <v>1</v>
      </c>
    </row>
    <row r="10" spans="1:12" ht="17.25">
      <c r="A10" s="174" t="s">
        <v>18</v>
      </c>
      <c r="B10" s="175"/>
      <c r="C10" s="175"/>
      <c r="D10" s="175"/>
      <c r="E10" s="176"/>
      <c r="F10" s="67">
        <f>F9+G9+H9</f>
        <v>0.7714285714285715</v>
      </c>
      <c r="G10" s="5" t="s">
        <v>12</v>
      </c>
      <c r="H10" s="5"/>
      <c r="I10" s="49">
        <f>I9+J9</f>
        <v>0.10476190476190475</v>
      </c>
      <c r="J10" s="6" t="s">
        <v>13</v>
      </c>
      <c r="K10" s="50">
        <f>K9</f>
        <v>0.12380952380952381</v>
      </c>
      <c r="L10" s="145">
        <f t="shared" si="0"/>
        <v>1</v>
      </c>
    </row>
    <row r="11" spans="1:11" ht="17.25" customHeight="1">
      <c r="A11" s="177"/>
      <c r="B11" s="178"/>
      <c r="C11" s="178"/>
      <c r="D11" s="178"/>
      <c r="E11" s="179"/>
      <c r="F11" s="169" t="s">
        <v>8</v>
      </c>
      <c r="G11" s="170"/>
      <c r="H11" s="171"/>
      <c r="I11" s="159" t="s">
        <v>9</v>
      </c>
      <c r="J11" s="160"/>
      <c r="K11" s="183" t="s">
        <v>20</v>
      </c>
    </row>
    <row r="12" spans="1:11" ht="17.25">
      <c r="A12" s="180"/>
      <c r="B12" s="181"/>
      <c r="C12" s="181"/>
      <c r="D12" s="181"/>
      <c r="E12" s="182"/>
      <c r="F12" s="219"/>
      <c r="G12" s="219"/>
      <c r="H12" s="171"/>
      <c r="I12" s="161"/>
      <c r="J12" s="162"/>
      <c r="K12" s="184"/>
    </row>
    <row r="13" spans="1:8" ht="17.25">
      <c r="A13" s="70"/>
      <c r="E13" s="70"/>
      <c r="F13" s="31">
        <f>F5+G5+H5</f>
        <v>0.8260869565217392</v>
      </c>
      <c r="G13" s="32" t="s">
        <v>14</v>
      </c>
      <c r="H13" s="33"/>
    </row>
    <row r="14" spans="1:8" ht="17.25">
      <c r="A14" s="70"/>
      <c r="E14" s="70"/>
      <c r="F14" s="34">
        <f>F7+G7+H7</f>
        <v>0.38461538461538464</v>
      </c>
      <c r="G14" s="35" t="s">
        <v>15</v>
      </c>
      <c r="H14" s="36"/>
    </row>
    <row r="15" spans="1:8" ht="17.25">
      <c r="A15" s="70"/>
      <c r="E15" s="70"/>
      <c r="F15" s="37">
        <f>F13/F14</f>
        <v>2.1478260869565218</v>
      </c>
      <c r="G15" s="38" t="s">
        <v>16</v>
      </c>
      <c r="H15" s="39"/>
    </row>
    <row r="16" spans="1:5" ht="17.25">
      <c r="A16" s="70"/>
      <c r="E16" s="70"/>
    </row>
    <row r="17" spans="1:5" ht="17.25">
      <c r="A17" s="70"/>
      <c r="E17" s="70"/>
    </row>
  </sheetData>
  <sheetProtection/>
  <mergeCells count="7">
    <mergeCell ref="A3:A6"/>
    <mergeCell ref="I11:J12"/>
    <mergeCell ref="K2:K3"/>
    <mergeCell ref="A8:B9"/>
    <mergeCell ref="F11:H12"/>
    <mergeCell ref="A10:E12"/>
    <mergeCell ref="K11:K12"/>
  </mergeCells>
  <printOptions gridLines="1"/>
  <pageMargins left="0.75" right="0.75" top="1" bottom="0.73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sohare</dc:creator>
  <cp:keywords/>
  <dc:description/>
  <cp:lastModifiedBy>lisa.thomas</cp:lastModifiedBy>
  <cp:lastPrinted>2009-06-08T18:54:10Z</cp:lastPrinted>
  <dcterms:created xsi:type="dcterms:W3CDTF">2008-02-11T18:44:59Z</dcterms:created>
  <dcterms:modified xsi:type="dcterms:W3CDTF">2010-01-16T19:09:05Z</dcterms:modified>
  <cp:category/>
  <cp:version/>
  <cp:contentType/>
  <cp:contentStatus/>
</cp:coreProperties>
</file>